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8" yWindow="-12" windowWidth="10236" windowHeight="7788" tabRatio="887" activeTab="1"/>
  </bookViews>
  <sheets>
    <sheet name="1ผชน." sheetId="1" r:id="rId1"/>
    <sheet name="2PL" sheetId="16" r:id="rId2"/>
    <sheet name="3ค่าจ้างชั่วคราว" sheetId="18" r:id="rId3"/>
    <sheet name="4ค่าน้ำ" sheetId="10" r:id="rId4"/>
    <sheet name="5วัสดุการผลิตใช้ไป" sheetId="19" r:id="rId5"/>
    <sheet name="6dma" sheetId="9" r:id="rId6"/>
    <sheet name="7จ้างผลิตน้ำ" sheetId="4" r:id="rId7"/>
    <sheet name="8ค่าเช่าระบบผลิต" sheetId="17" r:id="rId8"/>
    <sheet name="9อ่านมาตร" sheetId="3" r:id="rId9"/>
    <sheet name="10ค่าเช่าอาคาร" sheetId="20" r:id="rId10"/>
    <sheet name="11จ้างพนักงาน" sheetId="21" r:id="rId11"/>
    <sheet name="12ค่าเช่าที่ดิน" sheetId="6" r:id="rId12"/>
    <sheet name="13ภาษีโรงเรือน" sheetId="8" r:id="rId13"/>
    <sheet name="14ค่าเช่ารถยนต์" sheetId="23" r:id="rId14"/>
    <sheet name="15ค่าที่ปรึกษา" sheetId="22" r:id="rId15"/>
    <sheet name="16LAB CLUSTER" sheetId="26" r:id="rId16"/>
    <sheet name="17ผูกพันข้ามปี (จ้าง)" sheetId="31" r:id="rId17"/>
    <sheet name="18ผูกพันข้ามปี (เช่า)" sheetId="30" r:id="rId18"/>
    <sheet name="19ผูกพันข้ามปี(ซื้อน้ำ)" sheetId="28" r:id="rId19"/>
    <sheet name="20 สินทรัพย์เดิม" sheetId="32" r:id="rId20"/>
    <sheet name="21สินทรัพย์ใหม่" sheetId="33" r:id="rId21"/>
    <sheet name="22plan" sheetId="12" r:id="rId22"/>
    <sheet name="23plan รายเดือน" sheetId="13" r:id="rId23"/>
    <sheet name="Sheet1" sheetId="27" r:id="rId24"/>
  </sheets>
  <externalReferences>
    <externalReference r:id="rId25"/>
    <externalReference r:id="rId26"/>
    <externalReference r:id="rId27"/>
    <externalReference r:id="rId28"/>
  </externalReferences>
  <definedNames>
    <definedName name="__xlnm.Print_Area_1" localSheetId="10">#REF!</definedName>
    <definedName name="__xlnm.Print_Area_1" localSheetId="13">#REF!</definedName>
    <definedName name="__xlnm.Print_Area_1" localSheetId="14">#REF!</definedName>
    <definedName name="__xlnm.Print_Area_1" localSheetId="15">#REF!</definedName>
    <definedName name="__xlnm.Print_Area_1" localSheetId="16">#REF!</definedName>
    <definedName name="__xlnm.Print_Area_1" localSheetId="17">#REF!</definedName>
    <definedName name="__xlnm.Print_Area_1" localSheetId="1">#REF!</definedName>
    <definedName name="__xlnm.Print_Area_1" localSheetId="2">#REF!</definedName>
    <definedName name="__xlnm.Print_Area_1" localSheetId="7">#REF!</definedName>
    <definedName name="__xlnm.Print_Area_1">#REF!</definedName>
    <definedName name="__xlnm.Print_Area_2" localSheetId="16">#REF!</definedName>
    <definedName name="__xlnm.Print_Area_2" localSheetId="17">#REF!</definedName>
    <definedName name="__xlnm.Print_Area_2" localSheetId="1">#REF!</definedName>
    <definedName name="__xlnm.Print_Area_2" localSheetId="2">#REF!</definedName>
    <definedName name="__xlnm.Print_Area_2" localSheetId="7">#REF!</definedName>
    <definedName name="__xlnm.Print_Area_2">#REF!</definedName>
    <definedName name="__xlnm.Print_Area_3" localSheetId="16">#REF!</definedName>
    <definedName name="__xlnm.Print_Area_3" localSheetId="17">#REF!</definedName>
    <definedName name="__xlnm.Print_Area_3" localSheetId="1">#REF!</definedName>
    <definedName name="__xlnm.Print_Area_3" localSheetId="2">#REF!</definedName>
    <definedName name="__xlnm.Print_Area_3" localSheetId="7">#REF!</definedName>
    <definedName name="__xlnm.Print_Area_3">#REF!</definedName>
    <definedName name="__xlnm.Print_Area_5" localSheetId="16">#REF!</definedName>
    <definedName name="__xlnm.Print_Area_5" localSheetId="17">#REF!</definedName>
    <definedName name="__xlnm.Print_Area_5" localSheetId="1">#REF!</definedName>
    <definedName name="__xlnm.Print_Area_5" localSheetId="2">#REF!</definedName>
    <definedName name="__xlnm.Print_Area_5" localSheetId="7">#REF!</definedName>
    <definedName name="__xlnm.Print_Area_5">#REF!</definedName>
    <definedName name="__xlnm.Print_Titles" localSheetId="16">#REF!</definedName>
    <definedName name="__xlnm.Print_Titles" localSheetId="17">#REF!</definedName>
    <definedName name="__xlnm.Print_Titles" localSheetId="1">#REF!</definedName>
    <definedName name="__xlnm.Print_Titles" localSheetId="2">#REF!</definedName>
    <definedName name="__xlnm.Print_Titles" localSheetId="7">#REF!</definedName>
    <definedName name="__xlnm.Print_Titles">#REF!</definedName>
    <definedName name="Excel_BuiltIn_Print_Area_1" localSheetId="16">#REF!</definedName>
    <definedName name="Excel_BuiltIn_Print_Area_1" localSheetId="17">#REF!</definedName>
    <definedName name="Excel_BuiltIn_Print_Area_1" localSheetId="1">#REF!</definedName>
    <definedName name="Excel_BuiltIn_Print_Area_1" localSheetId="2">#REF!</definedName>
    <definedName name="Excel_BuiltIn_Print_Area_1" localSheetId="7">#REF!</definedName>
    <definedName name="Excel_BuiltIn_Print_Area_1">#REF!</definedName>
    <definedName name="Excel_BuiltIn_Print_Area_1_1" localSheetId="10">'[1]2'!#REF!</definedName>
    <definedName name="Excel_BuiltIn_Print_Area_1_1" localSheetId="13">'[1]2'!#REF!</definedName>
    <definedName name="Excel_BuiltIn_Print_Area_1_1" localSheetId="14">'[1]2'!#REF!</definedName>
    <definedName name="Excel_BuiltIn_Print_Area_1_1" localSheetId="15">'[1]2'!#REF!</definedName>
    <definedName name="Excel_BuiltIn_Print_Area_1_1" localSheetId="16">'[1]2'!#REF!</definedName>
    <definedName name="Excel_BuiltIn_Print_Area_1_1" localSheetId="17">'[1]2'!#REF!</definedName>
    <definedName name="Excel_BuiltIn_Print_Area_1_1" localSheetId="1">'[1]2'!#REF!</definedName>
    <definedName name="Excel_BuiltIn_Print_Area_1_1" localSheetId="2">'[1]2'!#REF!</definedName>
    <definedName name="Excel_BuiltIn_Print_Area_1_1" localSheetId="7">'[1]2'!#REF!</definedName>
    <definedName name="Excel_BuiltIn_Print_Area_1_1">'[1]2'!#REF!</definedName>
    <definedName name="Excel_BuiltIn_Print_Area_10_1" localSheetId="10">#REF!</definedName>
    <definedName name="Excel_BuiltIn_Print_Area_10_1" localSheetId="13">#REF!</definedName>
    <definedName name="Excel_BuiltIn_Print_Area_10_1" localSheetId="14">#REF!</definedName>
    <definedName name="Excel_BuiltIn_Print_Area_10_1" localSheetId="15">#REF!</definedName>
    <definedName name="Excel_BuiltIn_Print_Area_10_1" localSheetId="16">#REF!</definedName>
    <definedName name="Excel_BuiltIn_Print_Area_10_1" localSheetId="17">#REF!</definedName>
    <definedName name="Excel_BuiltIn_Print_Area_10_1" localSheetId="1">#REF!</definedName>
    <definedName name="Excel_BuiltIn_Print_Area_10_1" localSheetId="2">#REF!</definedName>
    <definedName name="Excel_BuiltIn_Print_Area_10_1" localSheetId="7">#REF!</definedName>
    <definedName name="Excel_BuiltIn_Print_Area_10_1">#REF!</definedName>
    <definedName name="Excel_BuiltIn_Print_Area_11_1" localSheetId="16">#REF!</definedName>
    <definedName name="Excel_BuiltIn_Print_Area_11_1" localSheetId="17">#REF!</definedName>
    <definedName name="Excel_BuiltIn_Print_Area_11_1" localSheetId="1">#REF!</definedName>
    <definedName name="Excel_BuiltIn_Print_Area_11_1" localSheetId="2">#REF!</definedName>
    <definedName name="Excel_BuiltIn_Print_Area_11_1" localSheetId="7">#REF!</definedName>
    <definedName name="Excel_BuiltIn_Print_Area_11_1">#REF!</definedName>
    <definedName name="Excel_BuiltIn_Print_Area_11_1_1" localSheetId="16">#REF!</definedName>
    <definedName name="Excel_BuiltIn_Print_Area_11_1_1" localSheetId="17">#REF!</definedName>
    <definedName name="Excel_BuiltIn_Print_Area_11_1_1" localSheetId="1">#REF!</definedName>
    <definedName name="Excel_BuiltIn_Print_Area_11_1_1" localSheetId="2">#REF!</definedName>
    <definedName name="Excel_BuiltIn_Print_Area_11_1_1" localSheetId="7">#REF!</definedName>
    <definedName name="Excel_BuiltIn_Print_Area_11_1_1">#REF!</definedName>
    <definedName name="Excel_BuiltIn_Print_Area_13_1" localSheetId="16">#REF!</definedName>
    <definedName name="Excel_BuiltIn_Print_Area_13_1" localSheetId="17">#REF!</definedName>
    <definedName name="Excel_BuiltIn_Print_Area_13_1" localSheetId="1">#REF!</definedName>
    <definedName name="Excel_BuiltIn_Print_Area_13_1" localSheetId="2">#REF!</definedName>
    <definedName name="Excel_BuiltIn_Print_Area_13_1" localSheetId="7">#REF!</definedName>
    <definedName name="Excel_BuiltIn_Print_Area_13_1">#REF!</definedName>
    <definedName name="Excel_BuiltIn_Print_Area_13_1_1" localSheetId="16">#REF!</definedName>
    <definedName name="Excel_BuiltIn_Print_Area_13_1_1" localSheetId="17">#REF!</definedName>
    <definedName name="Excel_BuiltIn_Print_Area_13_1_1" localSheetId="1">#REF!</definedName>
    <definedName name="Excel_BuiltIn_Print_Area_13_1_1" localSheetId="2">#REF!</definedName>
    <definedName name="Excel_BuiltIn_Print_Area_13_1_1" localSheetId="7">#REF!</definedName>
    <definedName name="Excel_BuiltIn_Print_Area_13_1_1">#REF!</definedName>
    <definedName name="Excel_BuiltIn_Print_Area_15_1" localSheetId="16">#REF!</definedName>
    <definedName name="Excel_BuiltIn_Print_Area_15_1" localSheetId="17">#REF!</definedName>
    <definedName name="Excel_BuiltIn_Print_Area_15_1" localSheetId="1">#REF!</definedName>
    <definedName name="Excel_BuiltIn_Print_Area_15_1" localSheetId="2">#REF!</definedName>
    <definedName name="Excel_BuiltIn_Print_Area_15_1" localSheetId="7">#REF!</definedName>
    <definedName name="Excel_BuiltIn_Print_Area_15_1">#REF!</definedName>
    <definedName name="Excel_BuiltIn_Print_Area_16_1" localSheetId="16">#REF!</definedName>
    <definedName name="Excel_BuiltIn_Print_Area_16_1" localSheetId="17">#REF!</definedName>
    <definedName name="Excel_BuiltIn_Print_Area_16_1" localSheetId="1">#REF!</definedName>
    <definedName name="Excel_BuiltIn_Print_Area_16_1" localSheetId="2">#REF!</definedName>
    <definedName name="Excel_BuiltIn_Print_Area_16_1" localSheetId="7">#REF!</definedName>
    <definedName name="Excel_BuiltIn_Print_Area_16_1">#REF!</definedName>
    <definedName name="Excel_BuiltIn_Print_Area_16_1_1" localSheetId="16">#REF!</definedName>
    <definedName name="Excel_BuiltIn_Print_Area_16_1_1" localSheetId="17">#REF!</definedName>
    <definedName name="Excel_BuiltIn_Print_Area_16_1_1" localSheetId="1">#REF!</definedName>
    <definedName name="Excel_BuiltIn_Print_Area_16_1_1" localSheetId="2">#REF!</definedName>
    <definedName name="Excel_BuiltIn_Print_Area_16_1_1" localSheetId="7">#REF!</definedName>
    <definedName name="Excel_BuiltIn_Print_Area_16_1_1">#REF!</definedName>
    <definedName name="Excel_BuiltIn_Print_Area_16_1_1_1" localSheetId="16">#REF!</definedName>
    <definedName name="Excel_BuiltIn_Print_Area_16_1_1_1" localSheetId="17">#REF!</definedName>
    <definedName name="Excel_BuiltIn_Print_Area_16_1_1_1" localSheetId="1">#REF!</definedName>
    <definedName name="Excel_BuiltIn_Print_Area_16_1_1_1" localSheetId="2">#REF!</definedName>
    <definedName name="Excel_BuiltIn_Print_Area_16_1_1_1" localSheetId="7">#REF!</definedName>
    <definedName name="Excel_BuiltIn_Print_Area_16_1_1_1">#REF!</definedName>
    <definedName name="Excel_BuiltIn_Print_Area_16_18" localSheetId="16">#REF!</definedName>
    <definedName name="Excel_BuiltIn_Print_Area_16_18" localSheetId="17">#REF!</definedName>
    <definedName name="Excel_BuiltIn_Print_Area_16_18" localSheetId="1">#REF!</definedName>
    <definedName name="Excel_BuiltIn_Print_Area_16_18" localSheetId="2">#REF!</definedName>
    <definedName name="Excel_BuiltIn_Print_Area_16_18" localSheetId="7">#REF!</definedName>
    <definedName name="Excel_BuiltIn_Print_Area_16_18">#REF!</definedName>
    <definedName name="Excel_BuiltIn_Print_Area_17" localSheetId="16">#REF!</definedName>
    <definedName name="Excel_BuiltIn_Print_Area_17" localSheetId="17">#REF!</definedName>
    <definedName name="Excel_BuiltIn_Print_Area_17" localSheetId="1">#REF!</definedName>
    <definedName name="Excel_BuiltIn_Print_Area_17" localSheetId="2">#REF!</definedName>
    <definedName name="Excel_BuiltIn_Print_Area_17" localSheetId="7">#REF!</definedName>
    <definedName name="Excel_BuiltIn_Print_Area_17">#REF!</definedName>
    <definedName name="Excel_BuiltIn_Print_Area_18" localSheetId="16">#REF!</definedName>
    <definedName name="Excel_BuiltIn_Print_Area_18" localSheetId="17">#REF!</definedName>
    <definedName name="Excel_BuiltIn_Print_Area_18" localSheetId="1">#REF!</definedName>
    <definedName name="Excel_BuiltIn_Print_Area_18" localSheetId="2">#REF!</definedName>
    <definedName name="Excel_BuiltIn_Print_Area_18" localSheetId="7">#REF!</definedName>
    <definedName name="Excel_BuiltIn_Print_Area_18">#REF!</definedName>
    <definedName name="Excel_BuiltIn_Print_Area_18_1" localSheetId="16">#REF!</definedName>
    <definedName name="Excel_BuiltIn_Print_Area_18_1" localSheetId="17">#REF!</definedName>
    <definedName name="Excel_BuiltIn_Print_Area_18_1" localSheetId="1">#REF!</definedName>
    <definedName name="Excel_BuiltIn_Print_Area_18_1" localSheetId="2">#REF!</definedName>
    <definedName name="Excel_BuiltIn_Print_Area_18_1" localSheetId="7">#REF!</definedName>
    <definedName name="Excel_BuiltIn_Print_Area_18_1">#REF!</definedName>
    <definedName name="Excel_BuiltIn_Print_Area_19_1" localSheetId="16">#REF!</definedName>
    <definedName name="Excel_BuiltIn_Print_Area_19_1" localSheetId="17">#REF!</definedName>
    <definedName name="Excel_BuiltIn_Print_Area_19_1" localSheetId="1">#REF!</definedName>
    <definedName name="Excel_BuiltIn_Print_Area_19_1" localSheetId="2">#REF!</definedName>
    <definedName name="Excel_BuiltIn_Print_Area_19_1" localSheetId="7">#REF!</definedName>
    <definedName name="Excel_BuiltIn_Print_Area_19_1">#REF!</definedName>
    <definedName name="Excel_BuiltIn_Print_Area_2" localSheetId="16">#REF!</definedName>
    <definedName name="Excel_BuiltIn_Print_Area_2" localSheetId="17">#REF!</definedName>
    <definedName name="Excel_BuiltIn_Print_Area_2" localSheetId="1">#REF!</definedName>
    <definedName name="Excel_BuiltIn_Print_Area_2" localSheetId="2">#REF!</definedName>
    <definedName name="Excel_BuiltIn_Print_Area_2" localSheetId="7">#REF!</definedName>
    <definedName name="Excel_BuiltIn_Print_Area_2">#REF!</definedName>
    <definedName name="Excel_BuiltIn_Print_Area_2_1" localSheetId="16">#REF!</definedName>
    <definedName name="Excel_BuiltIn_Print_Area_2_1" localSheetId="17">#REF!</definedName>
    <definedName name="Excel_BuiltIn_Print_Area_2_1" localSheetId="1">#REF!</definedName>
    <definedName name="Excel_BuiltIn_Print_Area_2_1" localSheetId="2">#REF!</definedName>
    <definedName name="Excel_BuiltIn_Print_Area_2_1" localSheetId="7">#REF!</definedName>
    <definedName name="Excel_BuiltIn_Print_Area_2_1">#REF!</definedName>
    <definedName name="Excel_BuiltIn_Print_Area_2_1_1" localSheetId="16">#REF!</definedName>
    <definedName name="Excel_BuiltIn_Print_Area_2_1_1" localSheetId="17">#REF!</definedName>
    <definedName name="Excel_BuiltIn_Print_Area_2_1_1" localSheetId="1">#REF!</definedName>
    <definedName name="Excel_BuiltIn_Print_Area_2_1_1" localSheetId="2">#REF!</definedName>
    <definedName name="Excel_BuiltIn_Print_Area_2_1_1" localSheetId="7">#REF!</definedName>
    <definedName name="Excel_BuiltIn_Print_Area_2_1_1">#REF!</definedName>
    <definedName name="Excel_BuiltIn_Print_Area_20_1" localSheetId="16">#REF!</definedName>
    <definedName name="Excel_BuiltIn_Print_Area_20_1" localSheetId="17">#REF!</definedName>
    <definedName name="Excel_BuiltIn_Print_Area_20_1" localSheetId="1">#REF!</definedName>
    <definedName name="Excel_BuiltIn_Print_Area_20_1" localSheetId="2">#REF!</definedName>
    <definedName name="Excel_BuiltIn_Print_Area_20_1" localSheetId="7">#REF!</definedName>
    <definedName name="Excel_BuiltIn_Print_Area_20_1">#REF!</definedName>
    <definedName name="Excel_BuiltIn_Print_Area_21" localSheetId="16">#REF!</definedName>
    <definedName name="Excel_BuiltIn_Print_Area_21" localSheetId="17">#REF!</definedName>
    <definedName name="Excel_BuiltIn_Print_Area_21" localSheetId="1">#REF!</definedName>
    <definedName name="Excel_BuiltIn_Print_Area_21" localSheetId="2">#REF!</definedName>
    <definedName name="Excel_BuiltIn_Print_Area_21" localSheetId="7">#REF!</definedName>
    <definedName name="Excel_BuiltIn_Print_Area_21">#REF!</definedName>
    <definedName name="Excel_BuiltIn_Print_Area_21_1" localSheetId="16">#REF!</definedName>
    <definedName name="Excel_BuiltIn_Print_Area_21_1" localSheetId="17">#REF!</definedName>
    <definedName name="Excel_BuiltIn_Print_Area_21_1" localSheetId="1">#REF!</definedName>
    <definedName name="Excel_BuiltIn_Print_Area_21_1" localSheetId="2">#REF!</definedName>
    <definedName name="Excel_BuiltIn_Print_Area_21_1" localSheetId="7">#REF!</definedName>
    <definedName name="Excel_BuiltIn_Print_Area_21_1">#REF!</definedName>
    <definedName name="Excel_BuiltIn_Print_Area_22" localSheetId="16">#REF!</definedName>
    <definedName name="Excel_BuiltIn_Print_Area_22" localSheetId="17">#REF!</definedName>
    <definedName name="Excel_BuiltIn_Print_Area_22" localSheetId="1">#REF!</definedName>
    <definedName name="Excel_BuiltIn_Print_Area_22" localSheetId="2">#REF!</definedName>
    <definedName name="Excel_BuiltIn_Print_Area_22" localSheetId="7">#REF!</definedName>
    <definedName name="Excel_BuiltIn_Print_Area_22">#REF!</definedName>
    <definedName name="Excel_BuiltIn_Print_Area_22_1" localSheetId="16">#REF!</definedName>
    <definedName name="Excel_BuiltIn_Print_Area_22_1" localSheetId="17">#REF!</definedName>
    <definedName name="Excel_BuiltIn_Print_Area_22_1" localSheetId="1">#REF!</definedName>
    <definedName name="Excel_BuiltIn_Print_Area_22_1" localSheetId="2">#REF!</definedName>
    <definedName name="Excel_BuiltIn_Print_Area_22_1" localSheetId="7">#REF!</definedName>
    <definedName name="Excel_BuiltIn_Print_Area_22_1">#REF!</definedName>
    <definedName name="Excel_BuiltIn_Print_Area_22_1_1" localSheetId="16">#REF!</definedName>
    <definedName name="Excel_BuiltIn_Print_Area_22_1_1" localSheetId="17">#REF!</definedName>
    <definedName name="Excel_BuiltIn_Print_Area_22_1_1" localSheetId="1">#REF!</definedName>
    <definedName name="Excel_BuiltIn_Print_Area_22_1_1" localSheetId="2">#REF!</definedName>
    <definedName name="Excel_BuiltIn_Print_Area_22_1_1" localSheetId="7">#REF!</definedName>
    <definedName name="Excel_BuiltIn_Print_Area_22_1_1">#REF!</definedName>
    <definedName name="Excel_BuiltIn_Print_Area_22_1_1_1" localSheetId="16">#REF!</definedName>
    <definedName name="Excel_BuiltIn_Print_Area_22_1_1_1" localSheetId="17">#REF!</definedName>
    <definedName name="Excel_BuiltIn_Print_Area_22_1_1_1" localSheetId="1">#REF!</definedName>
    <definedName name="Excel_BuiltIn_Print_Area_22_1_1_1" localSheetId="2">#REF!</definedName>
    <definedName name="Excel_BuiltIn_Print_Area_22_1_1_1" localSheetId="7">#REF!</definedName>
    <definedName name="Excel_BuiltIn_Print_Area_22_1_1_1">#REF!</definedName>
    <definedName name="Excel_BuiltIn_Print_Area_23_1" localSheetId="16">#REF!</definedName>
    <definedName name="Excel_BuiltIn_Print_Area_23_1" localSheetId="17">#REF!</definedName>
    <definedName name="Excel_BuiltIn_Print_Area_23_1" localSheetId="1">#REF!</definedName>
    <definedName name="Excel_BuiltIn_Print_Area_23_1" localSheetId="2">#REF!</definedName>
    <definedName name="Excel_BuiltIn_Print_Area_23_1" localSheetId="7">#REF!</definedName>
    <definedName name="Excel_BuiltIn_Print_Area_23_1">#REF!</definedName>
    <definedName name="Excel_BuiltIn_Print_Area_23_1_1" localSheetId="16">#REF!</definedName>
    <definedName name="Excel_BuiltIn_Print_Area_23_1_1" localSheetId="17">#REF!</definedName>
    <definedName name="Excel_BuiltIn_Print_Area_23_1_1" localSheetId="1">#REF!</definedName>
    <definedName name="Excel_BuiltIn_Print_Area_23_1_1" localSheetId="2">#REF!</definedName>
    <definedName name="Excel_BuiltIn_Print_Area_23_1_1" localSheetId="7">#REF!</definedName>
    <definedName name="Excel_BuiltIn_Print_Area_23_1_1">#REF!</definedName>
    <definedName name="Excel_BuiltIn_Print_Area_23_1_1_1" localSheetId="16">#REF!</definedName>
    <definedName name="Excel_BuiltIn_Print_Area_23_1_1_1" localSheetId="17">#REF!</definedName>
    <definedName name="Excel_BuiltIn_Print_Area_23_1_1_1" localSheetId="1">#REF!</definedName>
    <definedName name="Excel_BuiltIn_Print_Area_23_1_1_1" localSheetId="2">#REF!</definedName>
    <definedName name="Excel_BuiltIn_Print_Area_23_1_1_1" localSheetId="7">#REF!</definedName>
    <definedName name="Excel_BuiltIn_Print_Area_23_1_1_1">#REF!</definedName>
    <definedName name="Excel_BuiltIn_Print_Area_24_1" localSheetId="16">#REF!</definedName>
    <definedName name="Excel_BuiltIn_Print_Area_24_1" localSheetId="17">#REF!</definedName>
    <definedName name="Excel_BuiltIn_Print_Area_24_1" localSheetId="1">#REF!</definedName>
    <definedName name="Excel_BuiltIn_Print_Area_24_1" localSheetId="2">#REF!</definedName>
    <definedName name="Excel_BuiltIn_Print_Area_24_1" localSheetId="7">#REF!</definedName>
    <definedName name="Excel_BuiltIn_Print_Area_24_1">#REF!</definedName>
    <definedName name="Excel_BuiltIn_Print_Area_24_1_1" localSheetId="16">#REF!</definedName>
    <definedName name="Excel_BuiltIn_Print_Area_24_1_1" localSheetId="17">#REF!</definedName>
    <definedName name="Excel_BuiltIn_Print_Area_24_1_1" localSheetId="1">#REF!</definedName>
    <definedName name="Excel_BuiltIn_Print_Area_24_1_1" localSheetId="2">#REF!</definedName>
    <definedName name="Excel_BuiltIn_Print_Area_24_1_1" localSheetId="7">#REF!</definedName>
    <definedName name="Excel_BuiltIn_Print_Area_24_1_1">#REF!</definedName>
    <definedName name="Excel_BuiltIn_Print_Area_24_1_1_1" localSheetId="16">#REF!</definedName>
    <definedName name="Excel_BuiltIn_Print_Area_24_1_1_1" localSheetId="17">#REF!</definedName>
    <definedName name="Excel_BuiltIn_Print_Area_24_1_1_1" localSheetId="1">#REF!</definedName>
    <definedName name="Excel_BuiltIn_Print_Area_24_1_1_1" localSheetId="2">#REF!</definedName>
    <definedName name="Excel_BuiltIn_Print_Area_24_1_1_1" localSheetId="7">#REF!</definedName>
    <definedName name="Excel_BuiltIn_Print_Area_24_1_1_1">#REF!</definedName>
    <definedName name="Excel_BuiltIn_Print_Area_24_1_1_1_1" localSheetId="16">#REF!</definedName>
    <definedName name="Excel_BuiltIn_Print_Area_24_1_1_1_1" localSheetId="17">#REF!</definedName>
    <definedName name="Excel_BuiltIn_Print_Area_24_1_1_1_1" localSheetId="1">#REF!</definedName>
    <definedName name="Excel_BuiltIn_Print_Area_24_1_1_1_1" localSheetId="2">#REF!</definedName>
    <definedName name="Excel_BuiltIn_Print_Area_24_1_1_1_1" localSheetId="7">#REF!</definedName>
    <definedName name="Excel_BuiltIn_Print_Area_24_1_1_1_1">#REF!</definedName>
    <definedName name="Excel_BuiltIn_Print_Area_25_1" localSheetId="16">#REF!</definedName>
    <definedName name="Excel_BuiltIn_Print_Area_25_1" localSheetId="17">#REF!</definedName>
    <definedName name="Excel_BuiltIn_Print_Area_25_1" localSheetId="1">#REF!</definedName>
    <definedName name="Excel_BuiltIn_Print_Area_25_1" localSheetId="2">#REF!</definedName>
    <definedName name="Excel_BuiltIn_Print_Area_25_1" localSheetId="7">#REF!</definedName>
    <definedName name="Excel_BuiltIn_Print_Area_25_1">#REF!</definedName>
    <definedName name="Excel_BuiltIn_Print_Area_25_1_1" localSheetId="16">#REF!</definedName>
    <definedName name="Excel_BuiltIn_Print_Area_25_1_1" localSheetId="17">#REF!</definedName>
    <definedName name="Excel_BuiltIn_Print_Area_25_1_1" localSheetId="1">#REF!</definedName>
    <definedName name="Excel_BuiltIn_Print_Area_25_1_1" localSheetId="2">#REF!</definedName>
    <definedName name="Excel_BuiltIn_Print_Area_25_1_1" localSheetId="7">#REF!</definedName>
    <definedName name="Excel_BuiltIn_Print_Area_25_1_1">#REF!</definedName>
    <definedName name="Excel_BuiltIn_Print_Area_26_1" localSheetId="16">#REF!</definedName>
    <definedName name="Excel_BuiltIn_Print_Area_26_1" localSheetId="17">#REF!</definedName>
    <definedName name="Excel_BuiltIn_Print_Area_26_1" localSheetId="1">#REF!</definedName>
    <definedName name="Excel_BuiltIn_Print_Area_26_1" localSheetId="2">#REF!</definedName>
    <definedName name="Excel_BuiltIn_Print_Area_26_1" localSheetId="7">#REF!</definedName>
    <definedName name="Excel_BuiltIn_Print_Area_26_1">#REF!</definedName>
    <definedName name="Excel_BuiltIn_Print_Area_26_1_1" localSheetId="16">#REF!</definedName>
    <definedName name="Excel_BuiltIn_Print_Area_26_1_1" localSheetId="17">#REF!</definedName>
    <definedName name="Excel_BuiltIn_Print_Area_26_1_1" localSheetId="1">#REF!</definedName>
    <definedName name="Excel_BuiltIn_Print_Area_26_1_1" localSheetId="2">#REF!</definedName>
    <definedName name="Excel_BuiltIn_Print_Area_26_1_1" localSheetId="7">#REF!</definedName>
    <definedName name="Excel_BuiltIn_Print_Area_26_1_1">#REF!</definedName>
    <definedName name="Excel_BuiltIn_Print_Area_26_1_1_1" localSheetId="16">#REF!</definedName>
    <definedName name="Excel_BuiltIn_Print_Area_26_1_1_1" localSheetId="17">#REF!</definedName>
    <definedName name="Excel_BuiltIn_Print_Area_26_1_1_1" localSheetId="1">#REF!</definedName>
    <definedName name="Excel_BuiltIn_Print_Area_26_1_1_1" localSheetId="2">#REF!</definedName>
    <definedName name="Excel_BuiltIn_Print_Area_26_1_1_1" localSheetId="7">#REF!</definedName>
    <definedName name="Excel_BuiltIn_Print_Area_26_1_1_1">#REF!</definedName>
    <definedName name="Excel_BuiltIn_Print_Area_27_1" localSheetId="16">#REF!</definedName>
    <definedName name="Excel_BuiltIn_Print_Area_27_1" localSheetId="17">#REF!</definedName>
    <definedName name="Excel_BuiltIn_Print_Area_27_1" localSheetId="1">#REF!</definedName>
    <definedName name="Excel_BuiltIn_Print_Area_27_1" localSheetId="2">#REF!</definedName>
    <definedName name="Excel_BuiltIn_Print_Area_27_1" localSheetId="7">#REF!</definedName>
    <definedName name="Excel_BuiltIn_Print_Area_27_1">#REF!</definedName>
    <definedName name="Excel_BuiltIn_Print_Area_27_1_1" localSheetId="16">#REF!</definedName>
    <definedName name="Excel_BuiltIn_Print_Area_27_1_1" localSheetId="17">#REF!</definedName>
    <definedName name="Excel_BuiltIn_Print_Area_27_1_1" localSheetId="1">#REF!</definedName>
    <definedName name="Excel_BuiltIn_Print_Area_27_1_1" localSheetId="2">#REF!</definedName>
    <definedName name="Excel_BuiltIn_Print_Area_27_1_1" localSheetId="7">#REF!</definedName>
    <definedName name="Excel_BuiltIn_Print_Area_27_1_1">#REF!</definedName>
    <definedName name="Excel_BuiltIn_Print_Area_28_1" localSheetId="16">#REF!</definedName>
    <definedName name="Excel_BuiltIn_Print_Area_28_1" localSheetId="17">#REF!</definedName>
    <definedName name="Excel_BuiltIn_Print_Area_28_1" localSheetId="1">#REF!</definedName>
    <definedName name="Excel_BuiltIn_Print_Area_28_1" localSheetId="2">#REF!</definedName>
    <definedName name="Excel_BuiltIn_Print_Area_28_1" localSheetId="7">#REF!</definedName>
    <definedName name="Excel_BuiltIn_Print_Area_28_1">#REF!</definedName>
    <definedName name="Excel_BuiltIn_Print_Area_29_1" localSheetId="16">#REF!</definedName>
    <definedName name="Excel_BuiltIn_Print_Area_29_1" localSheetId="17">#REF!</definedName>
    <definedName name="Excel_BuiltIn_Print_Area_29_1" localSheetId="1">#REF!</definedName>
    <definedName name="Excel_BuiltIn_Print_Area_29_1" localSheetId="2">#REF!</definedName>
    <definedName name="Excel_BuiltIn_Print_Area_29_1" localSheetId="7">#REF!</definedName>
    <definedName name="Excel_BuiltIn_Print_Area_29_1">#REF!</definedName>
    <definedName name="Excel_BuiltIn_Print_Area_3_1" localSheetId="16">#REF!</definedName>
    <definedName name="Excel_BuiltIn_Print_Area_3_1" localSheetId="17">#REF!</definedName>
    <definedName name="Excel_BuiltIn_Print_Area_3_1" localSheetId="1">#REF!</definedName>
    <definedName name="Excel_BuiltIn_Print_Area_3_1" localSheetId="2">#REF!</definedName>
    <definedName name="Excel_BuiltIn_Print_Area_3_1" localSheetId="7">#REF!</definedName>
    <definedName name="Excel_BuiltIn_Print_Area_3_1">#REF!</definedName>
    <definedName name="Excel_BuiltIn_Print_Area_3_1_1" localSheetId="16">#REF!</definedName>
    <definedName name="Excel_BuiltIn_Print_Area_3_1_1" localSheetId="17">#REF!</definedName>
    <definedName name="Excel_BuiltIn_Print_Area_3_1_1" localSheetId="1">#REF!</definedName>
    <definedName name="Excel_BuiltIn_Print_Area_3_1_1" localSheetId="2">#REF!</definedName>
    <definedName name="Excel_BuiltIn_Print_Area_3_1_1" localSheetId="7">#REF!</definedName>
    <definedName name="Excel_BuiltIn_Print_Area_3_1_1">#REF!</definedName>
    <definedName name="Excel_BuiltIn_Print_Area_30_1" localSheetId="16">#REF!</definedName>
    <definedName name="Excel_BuiltIn_Print_Area_30_1" localSheetId="17">#REF!</definedName>
    <definedName name="Excel_BuiltIn_Print_Area_30_1" localSheetId="1">#REF!</definedName>
    <definedName name="Excel_BuiltIn_Print_Area_30_1" localSheetId="2">#REF!</definedName>
    <definedName name="Excel_BuiltIn_Print_Area_30_1" localSheetId="7">#REF!</definedName>
    <definedName name="Excel_BuiltIn_Print_Area_30_1">#REF!</definedName>
    <definedName name="Excel_BuiltIn_Print_Area_31_1" localSheetId="16">#REF!</definedName>
    <definedName name="Excel_BuiltIn_Print_Area_31_1" localSheetId="17">#REF!</definedName>
    <definedName name="Excel_BuiltIn_Print_Area_31_1" localSheetId="1">#REF!</definedName>
    <definedName name="Excel_BuiltIn_Print_Area_31_1" localSheetId="2">#REF!</definedName>
    <definedName name="Excel_BuiltIn_Print_Area_31_1" localSheetId="7">#REF!</definedName>
    <definedName name="Excel_BuiltIn_Print_Area_31_1">#REF!</definedName>
    <definedName name="Excel_BuiltIn_Print_Area_33_1" localSheetId="16">#REF!</definedName>
    <definedName name="Excel_BuiltIn_Print_Area_33_1" localSheetId="17">#REF!</definedName>
    <definedName name="Excel_BuiltIn_Print_Area_33_1" localSheetId="1">#REF!</definedName>
    <definedName name="Excel_BuiltIn_Print_Area_33_1" localSheetId="2">#REF!</definedName>
    <definedName name="Excel_BuiltIn_Print_Area_33_1" localSheetId="7">#REF!</definedName>
    <definedName name="Excel_BuiltIn_Print_Area_33_1">#REF!</definedName>
    <definedName name="Excel_BuiltIn_Print_Area_34_1" localSheetId="16">#REF!</definedName>
    <definedName name="Excel_BuiltIn_Print_Area_34_1" localSheetId="17">#REF!</definedName>
    <definedName name="Excel_BuiltIn_Print_Area_34_1" localSheetId="1">#REF!</definedName>
    <definedName name="Excel_BuiltIn_Print_Area_34_1" localSheetId="2">#REF!</definedName>
    <definedName name="Excel_BuiltIn_Print_Area_34_1" localSheetId="7">#REF!</definedName>
    <definedName name="Excel_BuiltIn_Print_Area_34_1">#REF!</definedName>
    <definedName name="Excel_BuiltIn_Print_Area_35_1" localSheetId="16">#REF!</definedName>
    <definedName name="Excel_BuiltIn_Print_Area_35_1" localSheetId="17">#REF!</definedName>
    <definedName name="Excel_BuiltIn_Print_Area_35_1" localSheetId="1">#REF!</definedName>
    <definedName name="Excel_BuiltIn_Print_Area_35_1" localSheetId="2">#REF!</definedName>
    <definedName name="Excel_BuiltIn_Print_Area_35_1" localSheetId="7">#REF!</definedName>
    <definedName name="Excel_BuiltIn_Print_Area_35_1">#REF!</definedName>
    <definedName name="Excel_BuiltIn_Print_Area_36_1" localSheetId="16">#REF!</definedName>
    <definedName name="Excel_BuiltIn_Print_Area_36_1" localSheetId="17">#REF!</definedName>
    <definedName name="Excel_BuiltIn_Print_Area_36_1" localSheetId="1">#REF!</definedName>
    <definedName name="Excel_BuiltIn_Print_Area_36_1" localSheetId="2">#REF!</definedName>
    <definedName name="Excel_BuiltIn_Print_Area_36_1" localSheetId="7">#REF!</definedName>
    <definedName name="Excel_BuiltIn_Print_Area_36_1">#REF!</definedName>
    <definedName name="Excel_BuiltIn_Print_Area_36_1_1" localSheetId="16">#REF!</definedName>
    <definedName name="Excel_BuiltIn_Print_Area_36_1_1" localSheetId="17">#REF!</definedName>
    <definedName name="Excel_BuiltIn_Print_Area_36_1_1" localSheetId="1">#REF!</definedName>
    <definedName name="Excel_BuiltIn_Print_Area_36_1_1" localSheetId="2">#REF!</definedName>
    <definedName name="Excel_BuiltIn_Print_Area_36_1_1" localSheetId="7">#REF!</definedName>
    <definedName name="Excel_BuiltIn_Print_Area_36_1_1">#REF!</definedName>
    <definedName name="Excel_BuiltIn_Print_Area_36_18" localSheetId="16">#REF!</definedName>
    <definedName name="Excel_BuiltIn_Print_Area_36_18" localSheetId="17">#REF!</definedName>
    <definedName name="Excel_BuiltIn_Print_Area_36_18" localSheetId="1">#REF!</definedName>
    <definedName name="Excel_BuiltIn_Print_Area_36_18" localSheetId="2">#REF!</definedName>
    <definedName name="Excel_BuiltIn_Print_Area_36_18" localSheetId="7">#REF!</definedName>
    <definedName name="Excel_BuiltIn_Print_Area_36_18">#REF!</definedName>
    <definedName name="Excel_BuiltIn_Print_Area_38_1" localSheetId="16">#REF!</definedName>
    <definedName name="Excel_BuiltIn_Print_Area_38_1" localSheetId="17">#REF!</definedName>
    <definedName name="Excel_BuiltIn_Print_Area_38_1" localSheetId="1">#REF!</definedName>
    <definedName name="Excel_BuiltIn_Print_Area_38_1" localSheetId="2">#REF!</definedName>
    <definedName name="Excel_BuiltIn_Print_Area_38_1" localSheetId="7">#REF!</definedName>
    <definedName name="Excel_BuiltIn_Print_Area_38_1">#REF!</definedName>
    <definedName name="Excel_BuiltIn_Print_Area_38_1_1" localSheetId="16">#REF!</definedName>
    <definedName name="Excel_BuiltIn_Print_Area_38_1_1" localSheetId="17">#REF!</definedName>
    <definedName name="Excel_BuiltIn_Print_Area_38_1_1" localSheetId="1">#REF!</definedName>
    <definedName name="Excel_BuiltIn_Print_Area_38_1_1" localSheetId="2">#REF!</definedName>
    <definedName name="Excel_BuiltIn_Print_Area_38_1_1" localSheetId="7">#REF!</definedName>
    <definedName name="Excel_BuiltIn_Print_Area_38_1_1">#REF!</definedName>
    <definedName name="Excel_BuiltIn_Print_Area_38_18" localSheetId="16">#REF!</definedName>
    <definedName name="Excel_BuiltIn_Print_Area_38_18" localSheetId="17">#REF!</definedName>
    <definedName name="Excel_BuiltIn_Print_Area_38_18" localSheetId="1">#REF!</definedName>
    <definedName name="Excel_BuiltIn_Print_Area_38_18" localSheetId="2">#REF!</definedName>
    <definedName name="Excel_BuiltIn_Print_Area_38_18" localSheetId="7">#REF!</definedName>
    <definedName name="Excel_BuiltIn_Print_Area_38_18">#REF!</definedName>
    <definedName name="Excel_BuiltIn_Print_Area_4" localSheetId="16">#REF!</definedName>
    <definedName name="Excel_BuiltIn_Print_Area_4" localSheetId="17">#REF!</definedName>
    <definedName name="Excel_BuiltIn_Print_Area_4" localSheetId="1">#REF!</definedName>
    <definedName name="Excel_BuiltIn_Print_Area_4" localSheetId="2">#REF!</definedName>
    <definedName name="Excel_BuiltIn_Print_Area_4" localSheetId="7">#REF!</definedName>
    <definedName name="Excel_BuiltIn_Print_Area_4">#REF!</definedName>
    <definedName name="Excel_BuiltIn_Print_Area_4_1" localSheetId="16">#REF!</definedName>
    <definedName name="Excel_BuiltIn_Print_Area_4_1" localSheetId="17">#REF!</definedName>
    <definedName name="Excel_BuiltIn_Print_Area_4_1" localSheetId="1">#REF!</definedName>
    <definedName name="Excel_BuiltIn_Print_Area_4_1" localSheetId="2">#REF!</definedName>
    <definedName name="Excel_BuiltIn_Print_Area_4_1" localSheetId="7">#REF!</definedName>
    <definedName name="Excel_BuiltIn_Print_Area_4_1">#REF!</definedName>
    <definedName name="Excel_BuiltIn_Print_Area_41" localSheetId="16">#REF!</definedName>
    <definedName name="Excel_BuiltIn_Print_Area_41" localSheetId="17">#REF!</definedName>
    <definedName name="Excel_BuiltIn_Print_Area_41" localSheetId="1">#REF!</definedName>
    <definedName name="Excel_BuiltIn_Print_Area_41" localSheetId="2">#REF!</definedName>
    <definedName name="Excel_BuiltIn_Print_Area_41" localSheetId="7">#REF!</definedName>
    <definedName name="Excel_BuiltIn_Print_Area_41">#REF!</definedName>
    <definedName name="Excel_BuiltIn_Print_Area_41_1" localSheetId="16">#REF!</definedName>
    <definedName name="Excel_BuiltIn_Print_Area_41_1" localSheetId="17">#REF!</definedName>
    <definedName name="Excel_BuiltIn_Print_Area_41_1" localSheetId="1">#REF!</definedName>
    <definedName name="Excel_BuiltIn_Print_Area_41_1" localSheetId="2">#REF!</definedName>
    <definedName name="Excel_BuiltIn_Print_Area_41_1" localSheetId="7">#REF!</definedName>
    <definedName name="Excel_BuiltIn_Print_Area_41_1">#REF!</definedName>
    <definedName name="Excel_BuiltIn_Print_Area_42" localSheetId="16">#REF!</definedName>
    <definedName name="Excel_BuiltIn_Print_Area_42" localSheetId="17">#REF!</definedName>
    <definedName name="Excel_BuiltIn_Print_Area_42" localSheetId="1">#REF!</definedName>
    <definedName name="Excel_BuiltIn_Print_Area_42" localSheetId="2">#REF!</definedName>
    <definedName name="Excel_BuiltIn_Print_Area_42" localSheetId="7">#REF!</definedName>
    <definedName name="Excel_BuiltIn_Print_Area_42">#REF!</definedName>
    <definedName name="Excel_BuiltIn_Print_Area_42_1" localSheetId="16">#REF!</definedName>
    <definedName name="Excel_BuiltIn_Print_Area_42_1" localSheetId="17">#REF!</definedName>
    <definedName name="Excel_BuiltIn_Print_Area_42_1" localSheetId="1">#REF!</definedName>
    <definedName name="Excel_BuiltIn_Print_Area_42_1" localSheetId="2">#REF!</definedName>
    <definedName name="Excel_BuiltIn_Print_Area_42_1" localSheetId="7">#REF!</definedName>
    <definedName name="Excel_BuiltIn_Print_Area_42_1">#REF!</definedName>
    <definedName name="Excel_BuiltIn_Print_Area_44" localSheetId="16">#REF!</definedName>
    <definedName name="Excel_BuiltIn_Print_Area_44" localSheetId="17">#REF!</definedName>
    <definedName name="Excel_BuiltIn_Print_Area_44" localSheetId="1">#REF!</definedName>
    <definedName name="Excel_BuiltIn_Print_Area_44" localSheetId="2">#REF!</definedName>
    <definedName name="Excel_BuiltIn_Print_Area_44" localSheetId="7">#REF!</definedName>
    <definedName name="Excel_BuiltIn_Print_Area_44">#REF!</definedName>
    <definedName name="Excel_BuiltIn_Print_Area_44_1" localSheetId="16">#REF!</definedName>
    <definedName name="Excel_BuiltIn_Print_Area_44_1" localSheetId="17">#REF!</definedName>
    <definedName name="Excel_BuiltIn_Print_Area_44_1" localSheetId="1">#REF!</definedName>
    <definedName name="Excel_BuiltIn_Print_Area_44_1" localSheetId="2">#REF!</definedName>
    <definedName name="Excel_BuiltIn_Print_Area_44_1" localSheetId="7">#REF!</definedName>
    <definedName name="Excel_BuiltIn_Print_Area_44_1">#REF!</definedName>
    <definedName name="Excel_BuiltIn_Print_Area_46" localSheetId="16">#REF!</definedName>
    <definedName name="Excel_BuiltIn_Print_Area_46" localSheetId="17">#REF!</definedName>
    <definedName name="Excel_BuiltIn_Print_Area_46" localSheetId="1">#REF!</definedName>
    <definedName name="Excel_BuiltIn_Print_Area_46" localSheetId="2">#REF!</definedName>
    <definedName name="Excel_BuiltIn_Print_Area_46" localSheetId="7">#REF!</definedName>
    <definedName name="Excel_BuiltIn_Print_Area_46">#REF!</definedName>
    <definedName name="Excel_BuiltIn_Print_Area_47_1" localSheetId="16">#REF!</definedName>
    <definedName name="Excel_BuiltIn_Print_Area_47_1" localSheetId="17">#REF!</definedName>
    <definedName name="Excel_BuiltIn_Print_Area_47_1" localSheetId="1">#REF!</definedName>
    <definedName name="Excel_BuiltIn_Print_Area_47_1" localSheetId="2">#REF!</definedName>
    <definedName name="Excel_BuiltIn_Print_Area_47_1" localSheetId="7">#REF!</definedName>
    <definedName name="Excel_BuiltIn_Print_Area_47_1">#REF!</definedName>
    <definedName name="Excel_BuiltIn_Print_Area_48" localSheetId="10">#REF!</definedName>
    <definedName name="Excel_BuiltIn_Print_Area_48" localSheetId="13">#REF!</definedName>
    <definedName name="Excel_BuiltIn_Print_Area_48" localSheetId="14">#REF!</definedName>
    <definedName name="Excel_BuiltIn_Print_Area_48" localSheetId="15">#REF!</definedName>
    <definedName name="Excel_BuiltIn_Print_Area_48" localSheetId="16">#REF!</definedName>
    <definedName name="Excel_BuiltIn_Print_Area_48" localSheetId="17">#REF!</definedName>
    <definedName name="Excel_BuiltIn_Print_Area_48" localSheetId="1">#REF!</definedName>
    <definedName name="Excel_BuiltIn_Print_Area_48" localSheetId="2">#REF!</definedName>
    <definedName name="Excel_BuiltIn_Print_Area_48" localSheetId="7">#REF!</definedName>
    <definedName name="Excel_BuiltIn_Print_Area_48">#REF!</definedName>
    <definedName name="Excel_BuiltIn_Print_Area_5_1" localSheetId="16">#REF!</definedName>
    <definedName name="Excel_BuiltIn_Print_Area_5_1" localSheetId="17">#REF!</definedName>
    <definedName name="Excel_BuiltIn_Print_Area_5_1" localSheetId="1">#REF!</definedName>
    <definedName name="Excel_BuiltIn_Print_Area_5_1" localSheetId="2">#REF!</definedName>
    <definedName name="Excel_BuiltIn_Print_Area_5_1" localSheetId="7">#REF!</definedName>
    <definedName name="Excel_BuiltIn_Print_Area_5_1">#REF!</definedName>
    <definedName name="Excel_BuiltIn_Print_Area_5_1_1" localSheetId="16">#REF!</definedName>
    <definedName name="Excel_BuiltIn_Print_Area_5_1_1" localSheetId="17">#REF!</definedName>
    <definedName name="Excel_BuiltIn_Print_Area_5_1_1" localSheetId="1">#REF!</definedName>
    <definedName name="Excel_BuiltIn_Print_Area_5_1_1" localSheetId="2">#REF!</definedName>
    <definedName name="Excel_BuiltIn_Print_Area_5_1_1" localSheetId="7">#REF!</definedName>
    <definedName name="Excel_BuiltIn_Print_Area_5_1_1">#REF!</definedName>
    <definedName name="Excel_BuiltIn_Print_Area_5_18" localSheetId="16">#REF!</definedName>
    <definedName name="Excel_BuiltIn_Print_Area_5_18" localSheetId="17">#REF!</definedName>
    <definedName name="Excel_BuiltIn_Print_Area_5_18" localSheetId="1">#REF!</definedName>
    <definedName name="Excel_BuiltIn_Print_Area_5_18" localSheetId="2">#REF!</definedName>
    <definedName name="Excel_BuiltIn_Print_Area_5_18" localSheetId="7">#REF!</definedName>
    <definedName name="Excel_BuiltIn_Print_Area_5_18">#REF!</definedName>
    <definedName name="Excel_BuiltIn_Print_Area_50_1" localSheetId="16">#REF!</definedName>
    <definedName name="Excel_BuiltIn_Print_Area_50_1" localSheetId="17">#REF!</definedName>
    <definedName name="Excel_BuiltIn_Print_Area_50_1" localSheetId="1">#REF!</definedName>
    <definedName name="Excel_BuiltIn_Print_Area_50_1" localSheetId="2">#REF!</definedName>
    <definedName name="Excel_BuiltIn_Print_Area_50_1" localSheetId="7">#REF!</definedName>
    <definedName name="Excel_BuiltIn_Print_Area_50_1">#REF!</definedName>
    <definedName name="Excel_BuiltIn_Print_Area_51" localSheetId="16">#REF!</definedName>
    <definedName name="Excel_BuiltIn_Print_Area_51" localSheetId="17">#REF!</definedName>
    <definedName name="Excel_BuiltIn_Print_Area_51" localSheetId="1">#REF!</definedName>
    <definedName name="Excel_BuiltIn_Print_Area_51" localSheetId="2">#REF!</definedName>
    <definedName name="Excel_BuiltIn_Print_Area_51" localSheetId="7">#REF!</definedName>
    <definedName name="Excel_BuiltIn_Print_Area_51">#REF!</definedName>
    <definedName name="Excel_BuiltIn_Print_Area_53" localSheetId="16">#REF!</definedName>
    <definedName name="Excel_BuiltIn_Print_Area_53" localSheetId="17">#REF!</definedName>
    <definedName name="Excel_BuiltIn_Print_Area_53" localSheetId="1">#REF!</definedName>
    <definedName name="Excel_BuiltIn_Print_Area_53" localSheetId="2">#REF!</definedName>
    <definedName name="Excel_BuiltIn_Print_Area_53" localSheetId="7">#REF!</definedName>
    <definedName name="Excel_BuiltIn_Print_Area_53">#REF!</definedName>
    <definedName name="Excel_BuiltIn_Print_Area_53_1" localSheetId="16">#REF!</definedName>
    <definedName name="Excel_BuiltIn_Print_Area_53_1" localSheetId="17">#REF!</definedName>
    <definedName name="Excel_BuiltIn_Print_Area_53_1" localSheetId="1">#REF!</definedName>
    <definedName name="Excel_BuiltIn_Print_Area_53_1" localSheetId="2">#REF!</definedName>
    <definedName name="Excel_BuiltIn_Print_Area_53_1" localSheetId="7">#REF!</definedName>
    <definedName name="Excel_BuiltIn_Print_Area_53_1">#REF!</definedName>
    <definedName name="Excel_BuiltIn_Print_Area_53_1_1" localSheetId="16">#REF!</definedName>
    <definedName name="Excel_BuiltIn_Print_Area_53_1_1" localSheetId="17">#REF!</definedName>
    <definedName name="Excel_BuiltIn_Print_Area_53_1_1" localSheetId="1">#REF!</definedName>
    <definedName name="Excel_BuiltIn_Print_Area_53_1_1" localSheetId="2">#REF!</definedName>
    <definedName name="Excel_BuiltIn_Print_Area_53_1_1" localSheetId="7">#REF!</definedName>
    <definedName name="Excel_BuiltIn_Print_Area_53_1_1">#REF!</definedName>
    <definedName name="Excel_BuiltIn_Print_Area_54" localSheetId="16">#REF!</definedName>
    <definedName name="Excel_BuiltIn_Print_Area_54" localSheetId="17">#REF!</definedName>
    <definedName name="Excel_BuiltIn_Print_Area_54" localSheetId="1">#REF!</definedName>
    <definedName name="Excel_BuiltIn_Print_Area_54" localSheetId="2">#REF!</definedName>
    <definedName name="Excel_BuiltIn_Print_Area_54" localSheetId="7">#REF!</definedName>
    <definedName name="Excel_BuiltIn_Print_Area_54">#REF!</definedName>
    <definedName name="Excel_BuiltIn_Print_Area_55_1" localSheetId="16">#REF!</definedName>
    <definedName name="Excel_BuiltIn_Print_Area_55_1" localSheetId="17">#REF!</definedName>
    <definedName name="Excel_BuiltIn_Print_Area_55_1" localSheetId="1">#REF!</definedName>
    <definedName name="Excel_BuiltIn_Print_Area_55_1" localSheetId="2">#REF!</definedName>
    <definedName name="Excel_BuiltIn_Print_Area_55_1" localSheetId="7">#REF!</definedName>
    <definedName name="Excel_BuiltIn_Print_Area_55_1">#REF!</definedName>
    <definedName name="Excel_BuiltIn_Print_Area_56" localSheetId="16">#REF!</definedName>
    <definedName name="Excel_BuiltIn_Print_Area_56" localSheetId="17">#REF!</definedName>
    <definedName name="Excel_BuiltIn_Print_Area_56" localSheetId="1">#REF!</definedName>
    <definedName name="Excel_BuiltIn_Print_Area_56" localSheetId="2">#REF!</definedName>
    <definedName name="Excel_BuiltIn_Print_Area_56" localSheetId="7">#REF!</definedName>
    <definedName name="Excel_BuiltIn_Print_Area_56">#REF!</definedName>
    <definedName name="Excel_BuiltIn_Print_Area_6_1" localSheetId="16">#REF!</definedName>
    <definedName name="Excel_BuiltIn_Print_Area_6_1" localSheetId="17">#REF!</definedName>
    <definedName name="Excel_BuiltIn_Print_Area_6_1" localSheetId="1">#REF!</definedName>
    <definedName name="Excel_BuiltIn_Print_Area_6_1" localSheetId="2">#REF!</definedName>
    <definedName name="Excel_BuiltIn_Print_Area_6_1" localSheetId="7">#REF!</definedName>
    <definedName name="Excel_BuiltIn_Print_Area_6_1">#REF!</definedName>
    <definedName name="Excel_BuiltIn_Print_Area_6_18" localSheetId="16">#REF!</definedName>
    <definedName name="Excel_BuiltIn_Print_Area_6_18" localSheetId="17">#REF!</definedName>
    <definedName name="Excel_BuiltIn_Print_Area_6_18" localSheetId="1">#REF!</definedName>
    <definedName name="Excel_BuiltIn_Print_Area_6_18" localSheetId="2">#REF!</definedName>
    <definedName name="Excel_BuiltIn_Print_Area_6_18" localSheetId="7">#REF!</definedName>
    <definedName name="Excel_BuiltIn_Print_Area_6_18">#REF!</definedName>
    <definedName name="Excel_BuiltIn_Print_Area_7_1" localSheetId="16">#REF!</definedName>
    <definedName name="Excel_BuiltIn_Print_Area_7_1" localSheetId="17">#REF!</definedName>
    <definedName name="Excel_BuiltIn_Print_Area_7_1" localSheetId="1">#REF!</definedName>
    <definedName name="Excel_BuiltIn_Print_Area_7_1" localSheetId="2">#REF!</definedName>
    <definedName name="Excel_BuiltIn_Print_Area_7_1" localSheetId="7">#REF!</definedName>
    <definedName name="Excel_BuiltIn_Print_Area_7_1">#REF!</definedName>
    <definedName name="Excel_BuiltIn_Print_Area_7_18" localSheetId="16">#REF!</definedName>
    <definedName name="Excel_BuiltIn_Print_Area_7_18" localSheetId="17">#REF!</definedName>
    <definedName name="Excel_BuiltIn_Print_Area_7_18" localSheetId="1">#REF!</definedName>
    <definedName name="Excel_BuiltIn_Print_Area_7_18" localSheetId="2">#REF!</definedName>
    <definedName name="Excel_BuiltIn_Print_Area_7_18" localSheetId="7">#REF!</definedName>
    <definedName name="Excel_BuiltIn_Print_Area_7_18">#REF!</definedName>
    <definedName name="Excel_BuiltIn_Print_Area_9_1" localSheetId="16">#REF!</definedName>
    <definedName name="Excel_BuiltIn_Print_Area_9_1" localSheetId="17">#REF!</definedName>
    <definedName name="Excel_BuiltIn_Print_Area_9_1" localSheetId="1">#REF!</definedName>
    <definedName name="Excel_BuiltIn_Print_Area_9_1" localSheetId="2">#REF!</definedName>
    <definedName name="Excel_BuiltIn_Print_Area_9_1" localSheetId="7">#REF!</definedName>
    <definedName name="Excel_BuiltIn_Print_Area_9_1">#REF!</definedName>
    <definedName name="Excel_BuiltIn_Print_Titles_1_1" localSheetId="16">#REF!</definedName>
    <definedName name="Excel_BuiltIn_Print_Titles_1_1" localSheetId="17">#REF!</definedName>
    <definedName name="Excel_BuiltIn_Print_Titles_1_1" localSheetId="1">#REF!</definedName>
    <definedName name="Excel_BuiltIn_Print_Titles_1_1" localSheetId="2">#REF!</definedName>
    <definedName name="Excel_BuiltIn_Print_Titles_1_1" localSheetId="7">#REF!</definedName>
    <definedName name="Excel_BuiltIn_Print_Titles_1_1">#REF!</definedName>
    <definedName name="Excel_BuiltIn_Print_Titles_10_1" localSheetId="16">#REF!</definedName>
    <definedName name="Excel_BuiltIn_Print_Titles_10_1" localSheetId="17">#REF!</definedName>
    <definedName name="Excel_BuiltIn_Print_Titles_10_1" localSheetId="1">#REF!</definedName>
    <definedName name="Excel_BuiltIn_Print_Titles_10_1" localSheetId="2">#REF!</definedName>
    <definedName name="Excel_BuiltIn_Print_Titles_10_1" localSheetId="7">#REF!</definedName>
    <definedName name="Excel_BuiltIn_Print_Titles_10_1">#REF!</definedName>
    <definedName name="Excel_BuiltIn_Print_Titles_10_1_1" localSheetId="16">#REF!</definedName>
    <definedName name="Excel_BuiltIn_Print_Titles_10_1_1" localSheetId="17">#REF!</definedName>
    <definedName name="Excel_BuiltIn_Print_Titles_10_1_1" localSheetId="1">#REF!</definedName>
    <definedName name="Excel_BuiltIn_Print_Titles_10_1_1" localSheetId="2">#REF!</definedName>
    <definedName name="Excel_BuiltIn_Print_Titles_10_1_1" localSheetId="7">#REF!</definedName>
    <definedName name="Excel_BuiltIn_Print_Titles_10_1_1">#REF!</definedName>
    <definedName name="Excel_BuiltIn_Print_Titles_12_1" localSheetId="16">#REF!</definedName>
    <definedName name="Excel_BuiltIn_Print_Titles_12_1" localSheetId="17">#REF!</definedName>
    <definedName name="Excel_BuiltIn_Print_Titles_12_1" localSheetId="1">#REF!</definedName>
    <definedName name="Excel_BuiltIn_Print_Titles_12_1" localSheetId="2">#REF!</definedName>
    <definedName name="Excel_BuiltIn_Print_Titles_12_1" localSheetId="7">#REF!</definedName>
    <definedName name="Excel_BuiltIn_Print_Titles_12_1">#REF!</definedName>
    <definedName name="Excel_BuiltIn_Print_Titles_14" localSheetId="10">([2]GIS!$A$4:$B$65536,[2]GIS!$A$4:$IV$5)</definedName>
    <definedName name="Excel_BuiltIn_Print_Titles_14" localSheetId="13">([2]GIS!$A$4:$B$65536,[2]GIS!$A$4:$IV$5)</definedName>
    <definedName name="Excel_BuiltIn_Print_Titles_14" localSheetId="14">([2]GIS!$A$4:$B$65536,[2]GIS!$A$4:$IV$5)</definedName>
    <definedName name="Excel_BuiltIn_Print_Titles_14" localSheetId="15">([2]GIS!$A$4:$B$65536,[2]GIS!$A$4:$IV$5)</definedName>
    <definedName name="Excel_BuiltIn_Print_Titles_14">([2]GIS!$A$4:$B$65536,[2]GIS!$A$4:$IV$5)</definedName>
    <definedName name="Excel_BuiltIn_Print_Titles_15_1" localSheetId="10">#REF!</definedName>
    <definedName name="Excel_BuiltIn_Print_Titles_15_1" localSheetId="13">#REF!</definedName>
    <definedName name="Excel_BuiltIn_Print_Titles_15_1" localSheetId="14">#REF!</definedName>
    <definedName name="Excel_BuiltIn_Print_Titles_15_1" localSheetId="15">#REF!</definedName>
    <definedName name="Excel_BuiltIn_Print_Titles_15_1" localSheetId="16">#REF!</definedName>
    <definedName name="Excel_BuiltIn_Print_Titles_15_1" localSheetId="17">#REF!</definedName>
    <definedName name="Excel_BuiltIn_Print_Titles_15_1" localSheetId="1">#REF!</definedName>
    <definedName name="Excel_BuiltIn_Print_Titles_15_1" localSheetId="2">#REF!</definedName>
    <definedName name="Excel_BuiltIn_Print_Titles_15_1" localSheetId="7">#REF!</definedName>
    <definedName name="Excel_BuiltIn_Print_Titles_15_1">#REF!</definedName>
    <definedName name="Excel_BuiltIn_Print_Titles_17_1" localSheetId="16">#REF!</definedName>
    <definedName name="Excel_BuiltIn_Print_Titles_17_1" localSheetId="17">#REF!</definedName>
    <definedName name="Excel_BuiltIn_Print_Titles_17_1" localSheetId="1">#REF!</definedName>
    <definedName name="Excel_BuiltIn_Print_Titles_17_1" localSheetId="2">#REF!</definedName>
    <definedName name="Excel_BuiltIn_Print_Titles_17_1" localSheetId="7">#REF!</definedName>
    <definedName name="Excel_BuiltIn_Print_Titles_17_1">#REF!</definedName>
    <definedName name="Excel_BuiltIn_Print_Titles_18_1" localSheetId="16">#REF!</definedName>
    <definedName name="Excel_BuiltIn_Print_Titles_18_1" localSheetId="17">#REF!</definedName>
    <definedName name="Excel_BuiltIn_Print_Titles_18_1" localSheetId="1">#REF!</definedName>
    <definedName name="Excel_BuiltIn_Print_Titles_18_1" localSheetId="2">#REF!</definedName>
    <definedName name="Excel_BuiltIn_Print_Titles_18_1" localSheetId="7">#REF!</definedName>
    <definedName name="Excel_BuiltIn_Print_Titles_18_1">#REF!</definedName>
    <definedName name="Excel_BuiltIn_Print_Titles_18_1_1" localSheetId="16">#REF!</definedName>
    <definedName name="Excel_BuiltIn_Print_Titles_18_1_1" localSheetId="17">#REF!</definedName>
    <definedName name="Excel_BuiltIn_Print_Titles_18_1_1" localSheetId="1">#REF!</definedName>
    <definedName name="Excel_BuiltIn_Print_Titles_18_1_1" localSheetId="2">#REF!</definedName>
    <definedName name="Excel_BuiltIn_Print_Titles_18_1_1" localSheetId="7">#REF!</definedName>
    <definedName name="Excel_BuiltIn_Print_Titles_18_1_1">#REF!</definedName>
    <definedName name="Excel_BuiltIn_Print_Titles_19_1" localSheetId="16">#REF!</definedName>
    <definedName name="Excel_BuiltIn_Print_Titles_19_1" localSheetId="17">#REF!</definedName>
    <definedName name="Excel_BuiltIn_Print_Titles_19_1" localSheetId="1">#REF!</definedName>
    <definedName name="Excel_BuiltIn_Print_Titles_19_1" localSheetId="2">#REF!</definedName>
    <definedName name="Excel_BuiltIn_Print_Titles_19_1" localSheetId="7">#REF!</definedName>
    <definedName name="Excel_BuiltIn_Print_Titles_19_1">#REF!</definedName>
    <definedName name="Excel_BuiltIn_Print_Titles_2" localSheetId="16">#REF!</definedName>
    <definedName name="Excel_BuiltIn_Print_Titles_2" localSheetId="17">#REF!</definedName>
    <definedName name="Excel_BuiltIn_Print_Titles_2" localSheetId="1">#REF!</definedName>
    <definedName name="Excel_BuiltIn_Print_Titles_2" localSheetId="2">#REF!</definedName>
    <definedName name="Excel_BuiltIn_Print_Titles_2" localSheetId="7">#REF!</definedName>
    <definedName name="Excel_BuiltIn_Print_Titles_2">#REF!</definedName>
    <definedName name="Excel_BuiltIn_Print_Titles_2_1" localSheetId="10">('[3]รายละเอียดสรุปรวม(ปปข.6,7)'!$A$1:$C$65535,'[3]รายละเอียดสรุปรวม(ปปข.6,7)'!$A$1:$IV$4)</definedName>
    <definedName name="Excel_BuiltIn_Print_Titles_2_1" localSheetId="13">('[3]รายละเอียดสรุปรวม(ปปข.6,7)'!$A$1:$C$65535,'[3]รายละเอียดสรุปรวม(ปปข.6,7)'!$A$1:$IV$4)</definedName>
    <definedName name="Excel_BuiltIn_Print_Titles_2_1" localSheetId="14">('[3]รายละเอียดสรุปรวม(ปปข.6,7)'!$A$1:$C$65535,'[3]รายละเอียดสรุปรวม(ปปข.6,7)'!$A$1:$IV$4)</definedName>
    <definedName name="Excel_BuiltIn_Print_Titles_2_1" localSheetId="15">('[3]รายละเอียดสรุปรวม(ปปข.6,7)'!$A$1:$C$65535,'[3]รายละเอียดสรุปรวม(ปปข.6,7)'!$A$1:$IV$4)</definedName>
    <definedName name="Excel_BuiltIn_Print_Titles_2_1">('[3]รายละเอียดสรุปรวม(ปปข.6,7)'!$A$1:$C$65535,'[3]รายละเอียดสรุปรวม(ปปข.6,7)'!$A$1:$IV$4)</definedName>
    <definedName name="Excel_BuiltIn_Print_Titles_2_1_1" localSheetId="10">#REF!</definedName>
    <definedName name="Excel_BuiltIn_Print_Titles_2_1_1" localSheetId="13">#REF!</definedName>
    <definedName name="Excel_BuiltIn_Print_Titles_2_1_1" localSheetId="14">#REF!</definedName>
    <definedName name="Excel_BuiltIn_Print_Titles_2_1_1" localSheetId="15">#REF!</definedName>
    <definedName name="Excel_BuiltIn_Print_Titles_2_1_1" localSheetId="16">#REF!</definedName>
    <definedName name="Excel_BuiltIn_Print_Titles_2_1_1" localSheetId="17">#REF!</definedName>
    <definedName name="Excel_BuiltIn_Print_Titles_2_1_1" localSheetId="1">#REF!</definedName>
    <definedName name="Excel_BuiltIn_Print_Titles_2_1_1" localSheetId="2">#REF!</definedName>
    <definedName name="Excel_BuiltIn_Print_Titles_2_1_1" localSheetId="7">#REF!</definedName>
    <definedName name="Excel_BuiltIn_Print_Titles_2_1_1">#REF!</definedName>
    <definedName name="Excel_BuiltIn_Print_Titles_21_1" localSheetId="16">#REF!</definedName>
    <definedName name="Excel_BuiltIn_Print_Titles_21_1" localSheetId="17">#REF!</definedName>
    <definedName name="Excel_BuiltIn_Print_Titles_21_1" localSheetId="1">#REF!</definedName>
    <definedName name="Excel_BuiltIn_Print_Titles_21_1" localSheetId="2">#REF!</definedName>
    <definedName name="Excel_BuiltIn_Print_Titles_21_1" localSheetId="7">#REF!</definedName>
    <definedName name="Excel_BuiltIn_Print_Titles_21_1">#REF!</definedName>
    <definedName name="Excel_BuiltIn_Print_Titles_23_1" localSheetId="16">#REF!</definedName>
    <definedName name="Excel_BuiltIn_Print_Titles_23_1" localSheetId="17">#REF!</definedName>
    <definedName name="Excel_BuiltIn_Print_Titles_23_1" localSheetId="1">#REF!</definedName>
    <definedName name="Excel_BuiltIn_Print_Titles_23_1" localSheetId="2">#REF!</definedName>
    <definedName name="Excel_BuiltIn_Print_Titles_23_1" localSheetId="7">#REF!</definedName>
    <definedName name="Excel_BuiltIn_Print_Titles_23_1">#REF!</definedName>
    <definedName name="Excel_BuiltIn_Print_Titles_23_1_1" localSheetId="16">#REF!</definedName>
    <definedName name="Excel_BuiltIn_Print_Titles_23_1_1" localSheetId="17">#REF!</definedName>
    <definedName name="Excel_BuiltIn_Print_Titles_23_1_1" localSheetId="1">#REF!</definedName>
    <definedName name="Excel_BuiltIn_Print_Titles_23_1_1" localSheetId="2">#REF!</definedName>
    <definedName name="Excel_BuiltIn_Print_Titles_23_1_1" localSheetId="7">#REF!</definedName>
    <definedName name="Excel_BuiltIn_Print_Titles_23_1_1">#REF!</definedName>
    <definedName name="Excel_BuiltIn_Print_Titles_24_1" localSheetId="16">#REF!</definedName>
    <definedName name="Excel_BuiltIn_Print_Titles_24_1" localSheetId="17">#REF!</definedName>
    <definedName name="Excel_BuiltIn_Print_Titles_24_1" localSheetId="1">#REF!</definedName>
    <definedName name="Excel_BuiltIn_Print_Titles_24_1" localSheetId="2">#REF!</definedName>
    <definedName name="Excel_BuiltIn_Print_Titles_24_1" localSheetId="7">#REF!</definedName>
    <definedName name="Excel_BuiltIn_Print_Titles_24_1">#REF!</definedName>
    <definedName name="Excel_BuiltIn_Print_Titles_24_1_1" localSheetId="16">#REF!</definedName>
    <definedName name="Excel_BuiltIn_Print_Titles_24_1_1" localSheetId="17">#REF!</definedName>
    <definedName name="Excel_BuiltIn_Print_Titles_24_1_1" localSheetId="1">#REF!</definedName>
    <definedName name="Excel_BuiltIn_Print_Titles_24_1_1" localSheetId="2">#REF!</definedName>
    <definedName name="Excel_BuiltIn_Print_Titles_24_1_1" localSheetId="7">#REF!</definedName>
    <definedName name="Excel_BuiltIn_Print_Titles_24_1_1">#REF!</definedName>
    <definedName name="Excel_BuiltIn_Print_Titles_26_1" localSheetId="16">#REF!</definedName>
    <definedName name="Excel_BuiltIn_Print_Titles_26_1" localSheetId="17">#REF!</definedName>
    <definedName name="Excel_BuiltIn_Print_Titles_26_1" localSheetId="1">#REF!</definedName>
    <definedName name="Excel_BuiltIn_Print_Titles_26_1" localSheetId="2">#REF!</definedName>
    <definedName name="Excel_BuiltIn_Print_Titles_26_1" localSheetId="7">#REF!</definedName>
    <definedName name="Excel_BuiltIn_Print_Titles_26_1">#REF!</definedName>
    <definedName name="Excel_BuiltIn_Print_Titles_28_1" localSheetId="16">#REF!</definedName>
    <definedName name="Excel_BuiltIn_Print_Titles_28_1" localSheetId="17">#REF!</definedName>
    <definedName name="Excel_BuiltIn_Print_Titles_28_1" localSheetId="1">#REF!</definedName>
    <definedName name="Excel_BuiltIn_Print_Titles_28_1" localSheetId="2">#REF!</definedName>
    <definedName name="Excel_BuiltIn_Print_Titles_28_1" localSheetId="7">#REF!</definedName>
    <definedName name="Excel_BuiltIn_Print_Titles_28_1">#REF!</definedName>
    <definedName name="Excel_BuiltIn_Print_Titles_31" localSheetId="16">#REF!</definedName>
    <definedName name="Excel_BuiltIn_Print_Titles_31" localSheetId="17">#REF!</definedName>
    <definedName name="Excel_BuiltIn_Print_Titles_31" localSheetId="1">#REF!</definedName>
    <definedName name="Excel_BuiltIn_Print_Titles_31" localSheetId="2">#REF!</definedName>
    <definedName name="Excel_BuiltIn_Print_Titles_31" localSheetId="7">#REF!</definedName>
    <definedName name="Excel_BuiltIn_Print_Titles_31">#REF!</definedName>
    <definedName name="Excel_BuiltIn_Print_Titles_39_1" localSheetId="16">#REF!</definedName>
    <definedName name="Excel_BuiltIn_Print_Titles_39_1" localSheetId="17">#REF!</definedName>
    <definedName name="Excel_BuiltIn_Print_Titles_39_1" localSheetId="1">#REF!</definedName>
    <definedName name="Excel_BuiltIn_Print_Titles_39_1" localSheetId="2">#REF!</definedName>
    <definedName name="Excel_BuiltIn_Print_Titles_39_1" localSheetId="7">#REF!</definedName>
    <definedName name="Excel_BuiltIn_Print_Titles_39_1">#REF!</definedName>
    <definedName name="Excel_BuiltIn_Print_Titles_41" localSheetId="16">#REF!</definedName>
    <definedName name="Excel_BuiltIn_Print_Titles_41" localSheetId="17">#REF!</definedName>
    <definedName name="Excel_BuiltIn_Print_Titles_41" localSheetId="1">#REF!</definedName>
    <definedName name="Excel_BuiltIn_Print_Titles_41" localSheetId="2">#REF!</definedName>
    <definedName name="Excel_BuiltIn_Print_Titles_41" localSheetId="7">#REF!</definedName>
    <definedName name="Excel_BuiltIn_Print_Titles_41">#REF!</definedName>
    <definedName name="Excel_BuiltIn_Print_Titles_5_1" localSheetId="16">#REF!</definedName>
    <definedName name="Excel_BuiltIn_Print_Titles_5_1" localSheetId="17">#REF!</definedName>
    <definedName name="Excel_BuiltIn_Print_Titles_5_1" localSheetId="1">#REF!</definedName>
    <definedName name="Excel_BuiltIn_Print_Titles_5_1" localSheetId="2">#REF!</definedName>
    <definedName name="Excel_BuiltIn_Print_Titles_5_1" localSheetId="7">#REF!</definedName>
    <definedName name="Excel_BuiltIn_Print_Titles_5_1">#REF!</definedName>
    <definedName name="Excel_BuiltIn_Print_Titles_5_18" localSheetId="16">#REF!</definedName>
    <definedName name="Excel_BuiltIn_Print_Titles_5_18" localSheetId="17">#REF!</definedName>
    <definedName name="Excel_BuiltIn_Print_Titles_5_18" localSheetId="1">#REF!</definedName>
    <definedName name="Excel_BuiltIn_Print_Titles_5_18" localSheetId="2">#REF!</definedName>
    <definedName name="Excel_BuiltIn_Print_Titles_5_18" localSheetId="7">#REF!</definedName>
    <definedName name="Excel_BuiltIn_Print_Titles_5_18">#REF!</definedName>
    <definedName name="Excel_BuiltIn_Print_Titles_53" localSheetId="16">#REF!</definedName>
    <definedName name="Excel_BuiltIn_Print_Titles_53" localSheetId="17">#REF!</definedName>
    <definedName name="Excel_BuiltIn_Print_Titles_53" localSheetId="1">#REF!</definedName>
    <definedName name="Excel_BuiltIn_Print_Titles_53" localSheetId="2">#REF!</definedName>
    <definedName name="Excel_BuiltIn_Print_Titles_53" localSheetId="7">#REF!</definedName>
    <definedName name="Excel_BuiltIn_Print_Titles_53">#REF!</definedName>
    <definedName name="Excel_BuiltIn_Print_Titles_54_1" localSheetId="16">#REF!</definedName>
    <definedName name="Excel_BuiltIn_Print_Titles_54_1" localSheetId="17">#REF!</definedName>
    <definedName name="Excel_BuiltIn_Print_Titles_54_1" localSheetId="1">#REF!</definedName>
    <definedName name="Excel_BuiltIn_Print_Titles_54_1" localSheetId="2">#REF!</definedName>
    <definedName name="Excel_BuiltIn_Print_Titles_54_1" localSheetId="7">#REF!</definedName>
    <definedName name="Excel_BuiltIn_Print_Titles_54_1">#REF!</definedName>
    <definedName name="Excel_BuiltIn_Print_Titles_6_1" localSheetId="16">#REF!</definedName>
    <definedName name="Excel_BuiltIn_Print_Titles_6_1" localSheetId="17">#REF!</definedName>
    <definedName name="Excel_BuiltIn_Print_Titles_6_1" localSheetId="1">#REF!</definedName>
    <definedName name="Excel_BuiltIn_Print_Titles_6_1" localSheetId="2">#REF!</definedName>
    <definedName name="Excel_BuiltIn_Print_Titles_6_1" localSheetId="7">#REF!</definedName>
    <definedName name="Excel_BuiltIn_Print_Titles_6_1">#REF!</definedName>
    <definedName name="Excel_BuiltIn_Print_Titles_6_18" localSheetId="16">#REF!</definedName>
    <definedName name="Excel_BuiltIn_Print_Titles_6_18" localSheetId="17">#REF!</definedName>
    <definedName name="Excel_BuiltIn_Print_Titles_6_18" localSheetId="1">#REF!</definedName>
    <definedName name="Excel_BuiltIn_Print_Titles_6_18" localSheetId="2">#REF!</definedName>
    <definedName name="Excel_BuiltIn_Print_Titles_6_18" localSheetId="7">#REF!</definedName>
    <definedName name="Excel_BuiltIn_Print_Titles_6_18">#REF!</definedName>
    <definedName name="Excel_BuiltIn_Print_Titles_7_1" localSheetId="16">#REF!</definedName>
    <definedName name="Excel_BuiltIn_Print_Titles_7_1" localSheetId="17">#REF!</definedName>
    <definedName name="Excel_BuiltIn_Print_Titles_7_1" localSheetId="1">#REF!</definedName>
    <definedName name="Excel_BuiltIn_Print_Titles_7_1" localSheetId="2">#REF!</definedName>
    <definedName name="Excel_BuiltIn_Print_Titles_7_1" localSheetId="7">#REF!</definedName>
    <definedName name="Excel_BuiltIn_Print_Titles_7_1">#REF!</definedName>
    <definedName name="Excel_BuiltIn_Print_Titles_7_18" localSheetId="16">#REF!</definedName>
    <definedName name="Excel_BuiltIn_Print_Titles_7_18" localSheetId="17">#REF!</definedName>
    <definedName name="Excel_BuiltIn_Print_Titles_7_18" localSheetId="1">#REF!</definedName>
    <definedName name="Excel_BuiltIn_Print_Titles_7_18" localSheetId="2">#REF!</definedName>
    <definedName name="Excel_BuiltIn_Print_Titles_7_18" localSheetId="7">#REF!</definedName>
    <definedName name="Excel_BuiltIn_Print_Titles_7_18">#REF!</definedName>
    <definedName name="Excel_BuiltIn_Print_Titles_9" localSheetId="10">(#REF!,#REF!)</definedName>
    <definedName name="Excel_BuiltIn_Print_Titles_9" localSheetId="13">(#REF!,#REF!)</definedName>
    <definedName name="Excel_BuiltIn_Print_Titles_9" localSheetId="14">(#REF!,#REF!)</definedName>
    <definedName name="Excel_BuiltIn_Print_Titles_9" localSheetId="15">(#REF!,#REF!)</definedName>
    <definedName name="Excel_BuiltIn_Print_Titles_9" localSheetId="16">(#REF!,#REF!)</definedName>
    <definedName name="Excel_BuiltIn_Print_Titles_9" localSheetId="17">(#REF!,#REF!)</definedName>
    <definedName name="Excel_BuiltIn_Print_Titles_9" localSheetId="1">(#REF!,#REF!)</definedName>
    <definedName name="Excel_BuiltIn_Print_Titles_9" localSheetId="2">(#REF!,#REF!)</definedName>
    <definedName name="Excel_BuiltIn_Print_Titles_9" localSheetId="7">(#REF!,#REF!)</definedName>
    <definedName name="Excel_BuiltIn_Print_Titles_9">(#REF!,#REF!)</definedName>
    <definedName name="_xlnm.Print_Area" localSheetId="9">'10ค่าเช่าอาคาร'!$A$1:$H$32</definedName>
    <definedName name="_xlnm.Print_Area" localSheetId="10">'11จ้างพนักงาน'!$A$1:$H$27</definedName>
    <definedName name="_xlnm.Print_Area" localSheetId="11">'12ค่าเช่าที่ดิน'!$A$1:$H$17</definedName>
    <definedName name="_xlnm.Print_Area" localSheetId="12">'13ภาษีโรงเรือน'!$A$1:$B$19</definedName>
    <definedName name="_xlnm.Print_Area" localSheetId="13">'14ค่าเช่ารถยนต์'!$A$1:$F$32</definedName>
    <definedName name="_xlnm.Print_Area" localSheetId="15">'16LAB CLUSTER'!$A$1:$F$22</definedName>
    <definedName name="_xlnm.Print_Area" localSheetId="16">'17ผูกพันข้ามปี (จ้าง)'!$A$1:$H$33</definedName>
    <definedName name="_xlnm.Print_Area" localSheetId="17">'18ผูกพันข้ามปี (เช่า)'!$A$1:$I$32</definedName>
    <definedName name="_xlnm.Print_Area" localSheetId="18">'19ผูกพันข้ามปี(ซื้อน้ำ)'!$A$1:$J$32</definedName>
    <definedName name="_xlnm.Print_Area" localSheetId="0">'1ผชน.'!$A$1:$I$28</definedName>
    <definedName name="_xlnm.Print_Area" localSheetId="19">'20 สินทรัพย์เดิม'!$A$1:$U$27</definedName>
    <definedName name="_xlnm.Print_Area" localSheetId="20">'21สินทรัพย์ใหม่'!$A$1:$U$26</definedName>
    <definedName name="_xlnm.Print_Area" localSheetId="21">'22plan'!$A$1:$H$27</definedName>
    <definedName name="_xlnm.Print_Area" localSheetId="22">'23plan รายเดือน'!$A$1:$N$28</definedName>
    <definedName name="_xlnm.Print_Area" localSheetId="1">'2PL'!$B$1:$H$280</definedName>
    <definedName name="_xlnm.Print_Area" localSheetId="2">'3ค่าจ้างชั่วคราว'!$A$1:$F$25</definedName>
    <definedName name="_xlnm.Print_Area" localSheetId="3">'4ค่าน้ำ'!$A$1:$K$34</definedName>
    <definedName name="_xlnm.Print_Area" localSheetId="4">'5วัสดุการผลิตใช้ไป'!$A$1:$L$30</definedName>
    <definedName name="_xlnm.Print_Area" localSheetId="5">'6dma'!$A$1:$I$18</definedName>
    <definedName name="_xlnm.Print_Area" localSheetId="6">'7จ้างผลิตน้ำ'!$A$1:$J$26</definedName>
    <definedName name="_xlnm.Print_Area" localSheetId="7">'8ค่าเช่าระบบผลิต'!$A$1:$H$17</definedName>
    <definedName name="_xlnm.Print_Area" localSheetId="8">'9อ่านมาตร'!$A$1:$L$30</definedName>
    <definedName name="_xlnm.Print_Titles" localSheetId="1">'2PL'!$1:$4</definedName>
  </definedNames>
  <calcPr calcId="124519"/>
</workbook>
</file>

<file path=xl/calcChain.xml><?xml version="1.0" encoding="utf-8"?>
<calcChain xmlns="http://schemas.openxmlformats.org/spreadsheetml/2006/main">
  <c r="E115" i="16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592"/>
  <c r="AM591"/>
  <c r="AL591"/>
  <c r="AK591"/>
  <c r="AJ591"/>
  <c r="AI591"/>
  <c r="AH591"/>
  <c r="AG591"/>
  <c r="AF591"/>
  <c r="AE591"/>
  <c r="AD591"/>
  <c r="AC591"/>
  <c r="AB591"/>
  <c r="AA591"/>
  <c r="Z591"/>
  <c r="Y591"/>
  <c r="X591"/>
  <c r="W591"/>
  <c r="V591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D591"/>
  <c r="D590"/>
  <c r="D589"/>
  <c r="AM588"/>
  <c r="AL588"/>
  <c r="AK588"/>
  <c r="AJ588"/>
  <c r="AI588"/>
  <c r="AH588"/>
  <c r="AG588"/>
  <c r="AF588"/>
  <c r="AE588"/>
  <c r="AD588"/>
  <c r="AC588"/>
  <c r="AB588"/>
  <c r="AA588"/>
  <c r="Z588"/>
  <c r="Y588"/>
  <c r="X588"/>
  <c r="W588"/>
  <c r="V588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D587"/>
  <c r="D586"/>
  <c r="D585"/>
  <c r="D584"/>
  <c r="D583"/>
  <c r="D582"/>
  <c r="D581"/>
  <c r="D580"/>
  <c r="D579"/>
  <c r="D578"/>
  <c r="D577"/>
  <c r="AM576"/>
  <c r="AL576"/>
  <c r="AK576"/>
  <c r="AJ576"/>
  <c r="AI576"/>
  <c r="AH576"/>
  <c r="AG576"/>
  <c r="AF576"/>
  <c r="AE576"/>
  <c r="AD576"/>
  <c r="AC576"/>
  <c r="AB576"/>
  <c r="AB575" s="1"/>
  <c r="AA576"/>
  <c r="Z576"/>
  <c r="Y576"/>
  <c r="X576"/>
  <c r="X575" s="1"/>
  <c r="W576"/>
  <c r="V576"/>
  <c r="U576"/>
  <c r="T576"/>
  <c r="S576"/>
  <c r="R576"/>
  <c r="Q576"/>
  <c r="P576"/>
  <c r="O576"/>
  <c r="N576"/>
  <c r="M576"/>
  <c r="L576"/>
  <c r="L575" s="1"/>
  <c r="K576"/>
  <c r="J576"/>
  <c r="J575" s="1"/>
  <c r="I576"/>
  <c r="H576"/>
  <c r="G576"/>
  <c r="F576"/>
  <c r="E576"/>
  <c r="AJ575"/>
  <c r="AF575"/>
  <c r="T575"/>
  <c r="P575"/>
  <c r="H575"/>
  <c r="AM574"/>
  <c r="AL574"/>
  <c r="AL193" s="1"/>
  <c r="AK574"/>
  <c r="AK573" s="1"/>
  <c r="AJ574"/>
  <c r="AI574"/>
  <c r="AH574"/>
  <c r="AH193" s="1"/>
  <c r="AG574"/>
  <c r="AG573" s="1"/>
  <c r="AF574"/>
  <c r="AE574"/>
  <c r="AD574"/>
  <c r="AD193" s="1"/>
  <c r="AC574"/>
  <c r="AC193" s="1"/>
  <c r="AB574"/>
  <c r="AA574"/>
  <c r="Z574"/>
  <c r="Z193" s="1"/>
  <c r="Y574"/>
  <c r="Y193" s="1"/>
  <c r="X574"/>
  <c r="W574"/>
  <c r="V574"/>
  <c r="V193" s="1"/>
  <c r="U574"/>
  <c r="U573" s="1"/>
  <c r="T574"/>
  <c r="S574"/>
  <c r="R574"/>
  <c r="R193" s="1"/>
  <c r="Q574"/>
  <c r="Q573" s="1"/>
  <c r="P574"/>
  <c r="O574"/>
  <c r="N574"/>
  <c r="N193" s="1"/>
  <c r="M574"/>
  <c r="M193" s="1"/>
  <c r="L574"/>
  <c r="K574"/>
  <c r="J574"/>
  <c r="J193" s="1"/>
  <c r="I574"/>
  <c r="I573" s="1"/>
  <c r="H574"/>
  <c r="G574"/>
  <c r="G573" s="1"/>
  <c r="F574"/>
  <c r="F193" s="1"/>
  <c r="E574"/>
  <c r="E573" s="1"/>
  <c r="AM573"/>
  <c r="AJ573"/>
  <c r="AI573"/>
  <c r="AF573"/>
  <c r="AE573"/>
  <c r="AB573"/>
  <c r="AA573"/>
  <c r="X573"/>
  <c r="W573"/>
  <c r="T573"/>
  <c r="S573"/>
  <c r="P573"/>
  <c r="O573"/>
  <c r="L573"/>
  <c r="K573"/>
  <c r="H573"/>
  <c r="D572"/>
  <c r="AM571"/>
  <c r="AL571"/>
  <c r="AK571"/>
  <c r="AJ571"/>
  <c r="AI571"/>
  <c r="AH571"/>
  <c r="AG571"/>
  <c r="AF571"/>
  <c r="AE571"/>
  <c r="AD571"/>
  <c r="AC571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D571"/>
  <c r="D570"/>
  <c r="D569"/>
  <c r="AM568"/>
  <c r="AL568"/>
  <c r="AK568"/>
  <c r="AJ568"/>
  <c r="AI568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D567"/>
  <c r="D566"/>
  <c r="D565"/>
  <c r="AM564"/>
  <c r="AL564"/>
  <c r="AK564"/>
  <c r="AJ564"/>
  <c r="AI564"/>
  <c r="AH564"/>
  <c r="AG564"/>
  <c r="AF564"/>
  <c r="AE564"/>
  <c r="AD564"/>
  <c r="AC564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H564"/>
  <c r="G564"/>
  <c r="F564"/>
  <c r="E564"/>
  <c r="D563"/>
  <c r="D562"/>
  <c r="D561"/>
  <c r="D560"/>
  <c r="D559"/>
  <c r="AM558"/>
  <c r="AL558"/>
  <c r="AK558"/>
  <c r="AJ558"/>
  <c r="AI558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AM536"/>
  <c r="AL536"/>
  <c r="AK536"/>
  <c r="AJ536"/>
  <c r="AI536"/>
  <c r="AH536"/>
  <c r="AG536"/>
  <c r="AF536"/>
  <c r="AE536"/>
  <c r="AD536"/>
  <c r="AC536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5"/>
  <c r="AM534"/>
  <c r="AL534"/>
  <c r="AK534"/>
  <c r="AJ534"/>
  <c r="AI534"/>
  <c r="AH534"/>
  <c r="AG534"/>
  <c r="AF534"/>
  <c r="AE534"/>
  <c r="AD534"/>
  <c r="AC534"/>
  <c r="AB534"/>
  <c r="AA534"/>
  <c r="Z534"/>
  <c r="Y534"/>
  <c r="X534"/>
  <c r="W534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D533"/>
  <c r="D532"/>
  <c r="D531"/>
  <c r="AM530"/>
  <c r="AL530"/>
  <c r="AK530"/>
  <c r="AJ530"/>
  <c r="AI530"/>
  <c r="AH530"/>
  <c r="AG530"/>
  <c r="AF530"/>
  <c r="AE530"/>
  <c r="AD530"/>
  <c r="AC530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29"/>
  <c r="D528"/>
  <c r="D527"/>
  <c r="AM526"/>
  <c r="AL526"/>
  <c r="AK526"/>
  <c r="AJ526"/>
  <c r="AI526"/>
  <c r="AH526"/>
  <c r="AG526"/>
  <c r="AF526"/>
  <c r="AE526"/>
  <c r="AD526"/>
  <c r="AC526"/>
  <c r="AB526"/>
  <c r="AA526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5"/>
  <c r="D524"/>
  <c r="D523"/>
  <c r="D522"/>
  <c r="AM521"/>
  <c r="AL521"/>
  <c r="AK521"/>
  <c r="AJ521"/>
  <c r="AI521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0"/>
  <c r="D519"/>
  <c r="D517" s="1"/>
  <c r="D518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6"/>
  <c r="D515"/>
  <c r="D514"/>
  <c r="AM513"/>
  <c r="AL513"/>
  <c r="AK513"/>
  <c r="AJ513"/>
  <c r="AI513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2"/>
  <c r="D511"/>
  <c r="D510"/>
  <c r="D509"/>
  <c r="AM508"/>
  <c r="AL508"/>
  <c r="AK508"/>
  <c r="AJ508"/>
  <c r="AI508"/>
  <c r="AH508"/>
  <c r="AG508"/>
  <c r="AF508"/>
  <c r="AE508"/>
  <c r="AD508"/>
  <c r="AC508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7"/>
  <c r="D506"/>
  <c r="D505"/>
  <c r="D504"/>
  <c r="D503"/>
  <c r="D502"/>
  <c r="AM501"/>
  <c r="AL501"/>
  <c r="AK501"/>
  <c r="AJ501"/>
  <c r="AI501"/>
  <c r="AH501"/>
  <c r="AG501"/>
  <c r="AF501"/>
  <c r="AE501"/>
  <c r="AD501"/>
  <c r="AC501"/>
  <c r="AB501"/>
  <c r="AA501"/>
  <c r="Z501"/>
  <c r="Y501"/>
  <c r="X501"/>
  <c r="W501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D499"/>
  <c r="D498"/>
  <c r="D497"/>
  <c r="D496"/>
  <c r="D495"/>
  <c r="AM494"/>
  <c r="AL494"/>
  <c r="AK494"/>
  <c r="AJ494"/>
  <c r="AI494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3"/>
  <c r="D491" s="1"/>
  <c r="D492"/>
  <c r="AM491"/>
  <c r="AL491"/>
  <c r="AK491"/>
  <c r="AJ491"/>
  <c r="AI491"/>
  <c r="AH491"/>
  <c r="AG491"/>
  <c r="AF491"/>
  <c r="AE491"/>
  <c r="AD491"/>
  <c r="AC491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0"/>
  <c r="D489"/>
  <c r="AM488"/>
  <c r="AL488"/>
  <c r="AK488"/>
  <c r="AJ488"/>
  <c r="AI488"/>
  <c r="AH488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7"/>
  <c r="D486"/>
  <c r="D485"/>
  <c r="AM484"/>
  <c r="AL484"/>
  <c r="AK484"/>
  <c r="AJ484"/>
  <c r="AJ483" s="1"/>
  <c r="AI484"/>
  <c r="AH484"/>
  <c r="AG484"/>
  <c r="AF484"/>
  <c r="AF483" s="1"/>
  <c r="AE484"/>
  <c r="AD484"/>
  <c r="AC484"/>
  <c r="AB484"/>
  <c r="AB483" s="1"/>
  <c r="AA484"/>
  <c r="Z484"/>
  <c r="Y484"/>
  <c r="X484"/>
  <c r="X483" s="1"/>
  <c r="W484"/>
  <c r="V484"/>
  <c r="U484"/>
  <c r="T484"/>
  <c r="T483" s="1"/>
  <c r="S484"/>
  <c r="R484"/>
  <c r="Q484"/>
  <c r="P484"/>
  <c r="P483" s="1"/>
  <c r="O484"/>
  <c r="N484"/>
  <c r="M484"/>
  <c r="L484"/>
  <c r="L483" s="1"/>
  <c r="K484"/>
  <c r="J484"/>
  <c r="I484"/>
  <c r="H484"/>
  <c r="H483" s="1"/>
  <c r="G484"/>
  <c r="F484"/>
  <c r="E484"/>
  <c r="D482"/>
  <c r="D478" s="1"/>
  <c r="D481"/>
  <c r="D480"/>
  <c r="D479"/>
  <c r="AM478"/>
  <c r="AM473" s="1"/>
  <c r="AL478"/>
  <c r="AK478"/>
  <c r="AJ478"/>
  <c r="AI478"/>
  <c r="AH478"/>
  <c r="AG478"/>
  <c r="AF478"/>
  <c r="AE478"/>
  <c r="AD478"/>
  <c r="AC478"/>
  <c r="AB478"/>
  <c r="AA478"/>
  <c r="Z478"/>
  <c r="Y478"/>
  <c r="X478"/>
  <c r="W478"/>
  <c r="W473" s="1"/>
  <c r="V478"/>
  <c r="U478"/>
  <c r="T478"/>
  <c r="S478"/>
  <c r="R478"/>
  <c r="Q478"/>
  <c r="P478"/>
  <c r="O478"/>
  <c r="O473" s="1"/>
  <c r="N478"/>
  <c r="M478"/>
  <c r="L478"/>
  <c r="K478"/>
  <c r="J478"/>
  <c r="I478"/>
  <c r="H478"/>
  <c r="G478"/>
  <c r="G473" s="1"/>
  <c r="F478"/>
  <c r="E478"/>
  <c r="D477"/>
  <c r="D476"/>
  <c r="D474" s="1"/>
  <c r="D475"/>
  <c r="AM474"/>
  <c r="AL474"/>
  <c r="AK474"/>
  <c r="AJ474"/>
  <c r="AI474"/>
  <c r="AH474"/>
  <c r="AG474"/>
  <c r="AF474"/>
  <c r="AE474"/>
  <c r="AD474"/>
  <c r="AC474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AL473"/>
  <c r="F473"/>
  <c r="D472"/>
  <c r="D471"/>
  <c r="D470"/>
  <c r="D469"/>
  <c r="D468"/>
  <c r="AM467"/>
  <c r="AL467"/>
  <c r="AK467"/>
  <c r="AK463" s="1"/>
  <c r="AJ467"/>
  <c r="AI467"/>
  <c r="AH467"/>
  <c r="AG467"/>
  <c r="AG463" s="1"/>
  <c r="AF467"/>
  <c r="AE467"/>
  <c r="AD467"/>
  <c r="AC467"/>
  <c r="AC463" s="1"/>
  <c r="AB467"/>
  <c r="AA467"/>
  <c r="Z467"/>
  <c r="Y467"/>
  <c r="Y463" s="1"/>
  <c r="X467"/>
  <c r="W467"/>
  <c r="V467"/>
  <c r="U467"/>
  <c r="U463" s="1"/>
  <c r="T467"/>
  <c r="S467"/>
  <c r="R467"/>
  <c r="Q467"/>
  <c r="Q463" s="1"/>
  <c r="P467"/>
  <c r="O467"/>
  <c r="N467"/>
  <c r="M467"/>
  <c r="M463" s="1"/>
  <c r="L467"/>
  <c r="K467"/>
  <c r="J467"/>
  <c r="I467"/>
  <c r="H467"/>
  <c r="G467"/>
  <c r="F467"/>
  <c r="E467"/>
  <c r="E463" s="1"/>
  <c r="D466"/>
  <c r="D465"/>
  <c r="AM464"/>
  <c r="AL464"/>
  <c r="AL463" s="1"/>
  <c r="AK464"/>
  <c r="AJ464"/>
  <c r="AI464"/>
  <c r="AH464"/>
  <c r="AH463" s="1"/>
  <c r="AG464"/>
  <c r="AF464"/>
  <c r="AE464"/>
  <c r="AD464"/>
  <c r="AD463" s="1"/>
  <c r="AC464"/>
  <c r="AB464"/>
  <c r="AA464"/>
  <c r="Z464"/>
  <c r="Y464"/>
  <c r="X464"/>
  <c r="W464"/>
  <c r="V464"/>
  <c r="V463" s="1"/>
  <c r="U464"/>
  <c r="T464"/>
  <c r="S464"/>
  <c r="R464"/>
  <c r="R463" s="1"/>
  <c r="Q464"/>
  <c r="P464"/>
  <c r="O464"/>
  <c r="N464"/>
  <c r="N463" s="1"/>
  <c r="M464"/>
  <c r="L464"/>
  <c r="K464"/>
  <c r="J464"/>
  <c r="J463" s="1"/>
  <c r="I464"/>
  <c r="H464"/>
  <c r="G464"/>
  <c r="F464"/>
  <c r="F463" s="1"/>
  <c r="E464"/>
  <c r="Z463"/>
  <c r="D462"/>
  <c r="D461"/>
  <c r="AM460"/>
  <c r="AL460"/>
  <c r="AK460"/>
  <c r="AJ460"/>
  <c r="AI460"/>
  <c r="AH460"/>
  <c r="AG460"/>
  <c r="AF460"/>
  <c r="AE460"/>
  <c r="AD460"/>
  <c r="AC460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59"/>
  <c r="D458"/>
  <c r="D457"/>
  <c r="D456"/>
  <c r="D455"/>
  <c r="D454"/>
  <c r="D453"/>
  <c r="D452"/>
  <c r="D451"/>
  <c r="D450"/>
  <c r="D449"/>
  <c r="D448"/>
  <c r="AP447"/>
  <c r="AO447"/>
  <c r="AN447"/>
  <c r="AM447"/>
  <c r="AL447"/>
  <c r="AK447"/>
  <c r="AJ447"/>
  <c r="AI447"/>
  <c r="AH447"/>
  <c r="AG447"/>
  <c r="AF447"/>
  <c r="AE447"/>
  <c r="AD447"/>
  <c r="AC447"/>
  <c r="AB447"/>
  <c r="AA447"/>
  <c r="Z447"/>
  <c r="Y447"/>
  <c r="Y437" s="1"/>
  <c r="X447"/>
  <c r="W447"/>
  <c r="V447"/>
  <c r="U447"/>
  <c r="T447"/>
  <c r="S447"/>
  <c r="R447"/>
  <c r="Q447"/>
  <c r="Q437" s="1"/>
  <c r="P447"/>
  <c r="O447"/>
  <c r="N447"/>
  <c r="M447"/>
  <c r="L447"/>
  <c r="K447"/>
  <c r="J447"/>
  <c r="I447"/>
  <c r="I437" s="1"/>
  <c r="H447"/>
  <c r="G447"/>
  <c r="F447"/>
  <c r="E447"/>
  <c r="D446"/>
  <c r="D445"/>
  <c r="D444"/>
  <c r="D443"/>
  <c r="D442"/>
  <c r="D441"/>
  <c r="D440"/>
  <c r="D439"/>
  <c r="AM438"/>
  <c r="AL438"/>
  <c r="AK438"/>
  <c r="AJ438"/>
  <c r="AJ437" s="1"/>
  <c r="AI438"/>
  <c r="AH438"/>
  <c r="AG438"/>
  <c r="AF438"/>
  <c r="AF437" s="1"/>
  <c r="AE438"/>
  <c r="AD438"/>
  <c r="AC438"/>
  <c r="AB438"/>
  <c r="AB437" s="1"/>
  <c r="AA438"/>
  <c r="Z438"/>
  <c r="Y438"/>
  <c r="X438"/>
  <c r="X437" s="1"/>
  <c r="W438"/>
  <c r="V438"/>
  <c r="U438"/>
  <c r="T438"/>
  <c r="T437" s="1"/>
  <c r="S438"/>
  <c r="R438"/>
  <c r="Q438"/>
  <c r="P438"/>
  <c r="P437" s="1"/>
  <c r="O438"/>
  <c r="O437" s="1"/>
  <c r="N438"/>
  <c r="M438"/>
  <c r="L438"/>
  <c r="L437" s="1"/>
  <c r="K438"/>
  <c r="K437" s="1"/>
  <c r="J438"/>
  <c r="I438"/>
  <c r="H438"/>
  <c r="H437" s="1"/>
  <c r="G438"/>
  <c r="G437" s="1"/>
  <c r="F438"/>
  <c r="E438"/>
  <c r="AG437"/>
  <c r="D435"/>
  <c r="D434"/>
  <c r="AM433"/>
  <c r="AL433"/>
  <c r="AK433"/>
  <c r="AJ433"/>
  <c r="AI433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2"/>
  <c r="D431"/>
  <c r="D430"/>
  <c r="AM429"/>
  <c r="AM428" s="1"/>
  <c r="AL429"/>
  <c r="AL428" s="1"/>
  <c r="AK429"/>
  <c r="AJ429"/>
  <c r="AI429"/>
  <c r="AH429"/>
  <c r="AH428" s="1"/>
  <c r="AG429"/>
  <c r="AF429"/>
  <c r="AE429"/>
  <c r="AE428" s="1"/>
  <c r="AD429"/>
  <c r="AD428" s="1"/>
  <c r="AC429"/>
  <c r="AB429"/>
  <c r="AA429"/>
  <c r="Z429"/>
  <c r="Z428" s="1"/>
  <c r="Y429"/>
  <c r="X429"/>
  <c r="W429"/>
  <c r="W428" s="1"/>
  <c r="V429"/>
  <c r="V428" s="1"/>
  <c r="U429"/>
  <c r="T429"/>
  <c r="S429"/>
  <c r="R429"/>
  <c r="R428" s="1"/>
  <c r="Q429"/>
  <c r="P429"/>
  <c r="O429"/>
  <c r="N429"/>
  <c r="N428" s="1"/>
  <c r="M429"/>
  <c r="L429"/>
  <c r="K429"/>
  <c r="J429"/>
  <c r="J428" s="1"/>
  <c r="I429"/>
  <c r="H429"/>
  <c r="G429"/>
  <c r="F429"/>
  <c r="F428" s="1"/>
  <c r="E429"/>
  <c r="H428"/>
  <c r="D426"/>
  <c r="D425"/>
  <c r="D424"/>
  <c r="D423"/>
  <c r="D422"/>
  <c r="D421"/>
  <c r="D420"/>
  <c r="D419"/>
  <c r="D418"/>
  <c r="D417"/>
  <c r="D416"/>
  <c r="D415"/>
  <c r="D414"/>
  <c r="D413"/>
  <c r="D412"/>
  <c r="D411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D409"/>
  <c r="AM408"/>
  <c r="AL408"/>
  <c r="AK408"/>
  <c r="AJ408"/>
  <c r="AJ400" s="1"/>
  <c r="AI408"/>
  <c r="AH408"/>
  <c r="AG408"/>
  <c r="AF408"/>
  <c r="AF400" s="1"/>
  <c r="AE408"/>
  <c r="AD408"/>
  <c r="AC408"/>
  <c r="AB408"/>
  <c r="AB400" s="1"/>
  <c r="AA408"/>
  <c r="Z408"/>
  <c r="Y408"/>
  <c r="X408"/>
  <c r="X400" s="1"/>
  <c r="W408"/>
  <c r="V408"/>
  <c r="U408"/>
  <c r="T408"/>
  <c r="T400" s="1"/>
  <c r="S408"/>
  <c r="R408"/>
  <c r="Q408"/>
  <c r="P408"/>
  <c r="P400" s="1"/>
  <c r="O408"/>
  <c r="N408"/>
  <c r="M408"/>
  <c r="L408"/>
  <c r="K408"/>
  <c r="J408"/>
  <c r="I408"/>
  <c r="H408"/>
  <c r="G408"/>
  <c r="F408"/>
  <c r="E408"/>
  <c r="D408"/>
  <c r="D407"/>
  <c r="D406"/>
  <c r="D405"/>
  <c r="D404"/>
  <c r="D403"/>
  <c r="D402"/>
  <c r="AM401"/>
  <c r="AL401"/>
  <c r="AL400" s="1"/>
  <c r="AK401"/>
  <c r="AJ401"/>
  <c r="AI401"/>
  <c r="AH401"/>
  <c r="AH400" s="1"/>
  <c r="AG401"/>
  <c r="AF401"/>
  <c r="AE401"/>
  <c r="AD401"/>
  <c r="AD400" s="1"/>
  <c r="AC401"/>
  <c r="AB401"/>
  <c r="AA401"/>
  <c r="Z401"/>
  <c r="Z400" s="1"/>
  <c r="Y401"/>
  <c r="X401"/>
  <c r="W401"/>
  <c r="V401"/>
  <c r="V400" s="1"/>
  <c r="U401"/>
  <c r="T401"/>
  <c r="S401"/>
  <c r="R401"/>
  <c r="Q401"/>
  <c r="P401"/>
  <c r="O401"/>
  <c r="N401"/>
  <c r="N400" s="1"/>
  <c r="M401"/>
  <c r="L401"/>
  <c r="K401"/>
  <c r="J401"/>
  <c r="J400" s="1"/>
  <c r="I401"/>
  <c r="H401"/>
  <c r="G401"/>
  <c r="F401"/>
  <c r="F400" s="1"/>
  <c r="E401"/>
  <c r="R400"/>
  <c r="K400"/>
  <c r="D399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D397"/>
  <c r="D396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4"/>
  <c r="D392" s="1"/>
  <c r="D393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1"/>
  <c r="D390"/>
  <c r="D389"/>
  <c r="D387" s="1"/>
  <c r="D388"/>
  <c r="AM387"/>
  <c r="AL387"/>
  <c r="AK387"/>
  <c r="AJ387"/>
  <c r="AI387"/>
  <c r="AH387"/>
  <c r="AG387"/>
  <c r="AF387"/>
  <c r="AE387"/>
  <c r="AD387"/>
  <c r="AC387"/>
  <c r="AC383" s="1"/>
  <c r="AB387"/>
  <c r="AA387"/>
  <c r="Z387"/>
  <c r="Y387"/>
  <c r="X387"/>
  <c r="W387"/>
  <c r="V387"/>
  <c r="U387"/>
  <c r="T387"/>
  <c r="S387"/>
  <c r="R387"/>
  <c r="Q387"/>
  <c r="P387"/>
  <c r="O387"/>
  <c r="N387"/>
  <c r="M387"/>
  <c r="M383" s="1"/>
  <c r="L387"/>
  <c r="K387"/>
  <c r="J387"/>
  <c r="I387"/>
  <c r="H387"/>
  <c r="G387"/>
  <c r="F387"/>
  <c r="E387"/>
  <c r="D386"/>
  <c r="D384" s="1"/>
  <c r="D385"/>
  <c r="AM384"/>
  <c r="AL384"/>
  <c r="AL383" s="1"/>
  <c r="AK384"/>
  <c r="AJ384"/>
  <c r="AI384"/>
  <c r="AH384"/>
  <c r="AG384"/>
  <c r="AF384"/>
  <c r="AE384"/>
  <c r="AE383" s="1"/>
  <c r="AD384"/>
  <c r="AC384"/>
  <c r="AB384"/>
  <c r="AA384"/>
  <c r="Z384"/>
  <c r="Y384"/>
  <c r="X384"/>
  <c r="W384"/>
  <c r="W383" s="1"/>
  <c r="V384"/>
  <c r="U384"/>
  <c r="T384"/>
  <c r="S384"/>
  <c r="R384"/>
  <c r="Q384"/>
  <c r="P384"/>
  <c r="O384"/>
  <c r="O383" s="1"/>
  <c r="N384"/>
  <c r="M384"/>
  <c r="L384"/>
  <c r="K384"/>
  <c r="J384"/>
  <c r="I384"/>
  <c r="H384"/>
  <c r="G384"/>
  <c r="G383" s="1"/>
  <c r="F384"/>
  <c r="E384"/>
  <c r="AK383"/>
  <c r="U383"/>
  <c r="D382"/>
  <c r="D381"/>
  <c r="D380"/>
  <c r="D379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7"/>
  <c r="D376"/>
  <c r="D375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3"/>
  <c r="D372"/>
  <c r="D371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D369"/>
  <c r="D368"/>
  <c r="D367"/>
  <c r="D366"/>
  <c r="D365"/>
  <c r="D364"/>
  <c r="D363"/>
  <c r="D362"/>
  <c r="D361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S359" s="1"/>
  <c r="R360"/>
  <c r="Q360"/>
  <c r="P360"/>
  <c r="O360"/>
  <c r="N360"/>
  <c r="M360"/>
  <c r="L360"/>
  <c r="K360"/>
  <c r="J360"/>
  <c r="I360"/>
  <c r="H360"/>
  <c r="G360"/>
  <c r="F360"/>
  <c r="E360"/>
  <c r="K359"/>
  <c r="AM357"/>
  <c r="AM356" s="1"/>
  <c r="AL357"/>
  <c r="AL356" s="1"/>
  <c r="AK357"/>
  <c r="AK237" s="1"/>
  <c r="AJ357"/>
  <c r="AJ356" s="1"/>
  <c r="AI357"/>
  <c r="AI356" s="1"/>
  <c r="AH357"/>
  <c r="AH356" s="1"/>
  <c r="AG357"/>
  <c r="AG237" s="1"/>
  <c r="AF357"/>
  <c r="AE357"/>
  <c r="AE356" s="1"/>
  <c r="AD357"/>
  <c r="AC357"/>
  <c r="AC237" s="1"/>
  <c r="AB357"/>
  <c r="AB356" s="1"/>
  <c r="AA357"/>
  <c r="Z357"/>
  <c r="Z356" s="1"/>
  <c r="Y357"/>
  <c r="Y237" s="1"/>
  <c r="X357"/>
  <c r="X356" s="1"/>
  <c r="W357"/>
  <c r="W356" s="1"/>
  <c r="V357"/>
  <c r="U357"/>
  <c r="U237" s="1"/>
  <c r="T357"/>
  <c r="T356" s="1"/>
  <c r="S357"/>
  <c r="S356" s="1"/>
  <c r="R357"/>
  <c r="R356" s="1"/>
  <c r="Q357"/>
  <c r="Q237" s="1"/>
  <c r="P357"/>
  <c r="P356" s="1"/>
  <c r="O357"/>
  <c r="O356" s="1"/>
  <c r="N357"/>
  <c r="M357"/>
  <c r="M237" s="1"/>
  <c r="L357"/>
  <c r="L356" s="1"/>
  <c r="K357"/>
  <c r="J357"/>
  <c r="J356" s="1"/>
  <c r="I357"/>
  <c r="I237" s="1"/>
  <c r="H357"/>
  <c r="H356" s="1"/>
  <c r="G357"/>
  <c r="G356" s="1"/>
  <c r="F357"/>
  <c r="F356" s="1"/>
  <c r="E357"/>
  <c r="E356" s="1"/>
  <c r="AF356"/>
  <c r="AD356"/>
  <c r="AA356"/>
  <c r="V356"/>
  <c r="N356"/>
  <c r="K356"/>
  <c r="K349" s="1"/>
  <c r="D355"/>
  <c r="D354"/>
  <c r="D353"/>
  <c r="D352"/>
  <c r="D351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H349" s="1"/>
  <c r="G350"/>
  <c r="F350"/>
  <c r="E350"/>
  <c r="D348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D347"/>
  <c r="D346"/>
  <c r="D345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2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D340"/>
  <c r="D339"/>
  <c r="D338"/>
  <c r="D337"/>
  <c r="AM336"/>
  <c r="AM335" s="1"/>
  <c r="AL336"/>
  <c r="AL335" s="1"/>
  <c r="AK336"/>
  <c r="AK335" s="1"/>
  <c r="AJ336"/>
  <c r="AJ335" s="1"/>
  <c r="AI336"/>
  <c r="AH336"/>
  <c r="AH335" s="1"/>
  <c r="AG336"/>
  <c r="AG335" s="1"/>
  <c r="AF336"/>
  <c r="AF335" s="1"/>
  <c r="AE336"/>
  <c r="AE335" s="1"/>
  <c r="AD336"/>
  <c r="AD335" s="1"/>
  <c r="AC336"/>
  <c r="AC335" s="1"/>
  <c r="AB336"/>
  <c r="AB335" s="1"/>
  <c r="AA336"/>
  <c r="Z336"/>
  <c r="Y336"/>
  <c r="X336"/>
  <c r="X335" s="1"/>
  <c r="W336"/>
  <c r="W335" s="1"/>
  <c r="V336"/>
  <c r="V335" s="1"/>
  <c r="U336"/>
  <c r="U335" s="1"/>
  <c r="T336"/>
  <c r="T335" s="1"/>
  <c r="S336"/>
  <c r="R336"/>
  <c r="R335" s="1"/>
  <c r="Q336"/>
  <c r="Q335" s="1"/>
  <c r="P336"/>
  <c r="P335" s="1"/>
  <c r="O336"/>
  <c r="O335" s="1"/>
  <c r="N336"/>
  <c r="N335" s="1"/>
  <c r="M336"/>
  <c r="M335" s="1"/>
  <c r="L336"/>
  <c r="L335" s="1"/>
  <c r="K336"/>
  <c r="J336"/>
  <c r="I336"/>
  <c r="H336"/>
  <c r="H335" s="1"/>
  <c r="G336"/>
  <c r="G335" s="1"/>
  <c r="F336"/>
  <c r="F335" s="1"/>
  <c r="E336"/>
  <c r="E335" s="1"/>
  <c r="AI335"/>
  <c r="AA335"/>
  <c r="Z335"/>
  <c r="Y335"/>
  <c r="S335"/>
  <c r="K335"/>
  <c r="J335"/>
  <c r="I335"/>
  <c r="D334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D332"/>
  <c r="D331"/>
  <c r="D330"/>
  <c r="D329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7"/>
  <c r="D326"/>
  <c r="D325"/>
  <c r="D324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2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D320"/>
  <c r="D319"/>
  <c r="D318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5"/>
  <c r="D314"/>
  <c r="D313"/>
  <c r="D312"/>
  <c r="D311"/>
  <c r="D310"/>
  <c r="D309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7"/>
  <c r="D306"/>
  <c r="D305"/>
  <c r="D304"/>
  <c r="D303"/>
  <c r="D302"/>
  <c r="D301"/>
  <c r="D300"/>
  <c r="D299"/>
  <c r="D297" s="1"/>
  <c r="D298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6"/>
  <c r="AM295"/>
  <c r="AL295"/>
  <c r="AK295"/>
  <c r="AJ295"/>
  <c r="AI295"/>
  <c r="AH295"/>
  <c r="AG295"/>
  <c r="AF295"/>
  <c r="AE295"/>
  <c r="AD295"/>
  <c r="AC295"/>
  <c r="AB295"/>
  <c r="AA295"/>
  <c r="Z295"/>
  <c r="Z285" s="1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D294"/>
  <c r="D293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D291"/>
  <c r="D290"/>
  <c r="D289"/>
  <c r="D288"/>
  <c r="D287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AH285"/>
  <c r="AM278"/>
  <c r="AL278"/>
  <c r="AK278"/>
  <c r="AK276" s="1"/>
  <c r="AJ278"/>
  <c r="AI278"/>
  <c r="AH278"/>
  <c r="AG278"/>
  <c r="AG276" s="1"/>
  <c r="AF278"/>
  <c r="AE278"/>
  <c r="AD278"/>
  <c r="AC278"/>
  <c r="AC276" s="1"/>
  <c r="AB278"/>
  <c r="AA278"/>
  <c r="Z278"/>
  <c r="Y278"/>
  <c r="Y276" s="1"/>
  <c r="X278"/>
  <c r="W278"/>
  <c r="V278"/>
  <c r="U278"/>
  <c r="U276" s="1"/>
  <c r="T278"/>
  <c r="S278"/>
  <c r="R278"/>
  <c r="Q278"/>
  <c r="Q276" s="1"/>
  <c r="P278"/>
  <c r="O278"/>
  <c r="N278"/>
  <c r="M278"/>
  <c r="M276" s="1"/>
  <c r="L278"/>
  <c r="K278"/>
  <c r="J278"/>
  <c r="I278"/>
  <c r="I276" s="1"/>
  <c r="H278"/>
  <c r="G278"/>
  <c r="F278"/>
  <c r="E278"/>
  <c r="AM277"/>
  <c r="AL277"/>
  <c r="AK277"/>
  <c r="AJ277"/>
  <c r="AJ276" s="1"/>
  <c r="AI277"/>
  <c r="AI276" s="1"/>
  <c r="AH277"/>
  <c r="AG277"/>
  <c r="AF277"/>
  <c r="AF276" s="1"/>
  <c r="AE277"/>
  <c r="AD277"/>
  <c r="AC277"/>
  <c r="AB277"/>
  <c r="AB276" s="1"/>
  <c r="AA277"/>
  <c r="AA276" s="1"/>
  <c r="Z277"/>
  <c r="Y277"/>
  <c r="X277"/>
  <c r="X276" s="1"/>
  <c r="W277"/>
  <c r="V277"/>
  <c r="U277"/>
  <c r="T277"/>
  <c r="T276" s="1"/>
  <c r="S277"/>
  <c r="S276" s="1"/>
  <c r="R277"/>
  <c r="Q277"/>
  <c r="P277"/>
  <c r="P276" s="1"/>
  <c r="O277"/>
  <c r="N277"/>
  <c r="M277"/>
  <c r="L277"/>
  <c r="K277"/>
  <c r="K276" s="1"/>
  <c r="J277"/>
  <c r="I277"/>
  <c r="H277"/>
  <c r="H276" s="1"/>
  <c r="G277"/>
  <c r="F277"/>
  <c r="E277"/>
  <c r="AM276"/>
  <c r="AL276"/>
  <c r="AH276"/>
  <c r="AE276"/>
  <c r="AD276"/>
  <c r="Z276"/>
  <c r="W276"/>
  <c r="V276"/>
  <c r="R276"/>
  <c r="O276"/>
  <c r="J276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AM254"/>
  <c r="AM252" s="1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AM237"/>
  <c r="AL237"/>
  <c r="AI237"/>
  <c r="AH237"/>
  <c r="AF237"/>
  <c r="AE237"/>
  <c r="AD237"/>
  <c r="AA237"/>
  <c r="Z237"/>
  <c r="W237"/>
  <c r="V237"/>
  <c r="S237"/>
  <c r="R237"/>
  <c r="P237"/>
  <c r="O237"/>
  <c r="N237"/>
  <c r="K237"/>
  <c r="J237"/>
  <c r="G237"/>
  <c r="F237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AM219"/>
  <c r="AL219"/>
  <c r="AK219"/>
  <c r="AJ219"/>
  <c r="AI219"/>
  <c r="AH219"/>
  <c r="AG219"/>
  <c r="AF219"/>
  <c r="AE219"/>
  <c r="AE218" s="1"/>
  <c r="AD219"/>
  <c r="AC219"/>
  <c r="AB219"/>
  <c r="AA219"/>
  <c r="Z219"/>
  <c r="Y219"/>
  <c r="X219"/>
  <c r="W219"/>
  <c r="W218" s="1"/>
  <c r="V219"/>
  <c r="U219"/>
  <c r="T219"/>
  <c r="S219"/>
  <c r="R219"/>
  <c r="Q219"/>
  <c r="P219"/>
  <c r="O219"/>
  <c r="O218" s="1"/>
  <c r="N219"/>
  <c r="M219"/>
  <c r="L219"/>
  <c r="K219"/>
  <c r="J219"/>
  <c r="I219"/>
  <c r="H219"/>
  <c r="G219"/>
  <c r="F219"/>
  <c r="E219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AM209"/>
  <c r="AM208" s="1"/>
  <c r="AL209"/>
  <c r="AL208" s="1"/>
  <c r="AK209"/>
  <c r="AK208" s="1"/>
  <c r="AJ209"/>
  <c r="AI209"/>
  <c r="AI208" s="1"/>
  <c r="AH209"/>
  <c r="AH208" s="1"/>
  <c r="AG209"/>
  <c r="AG208" s="1"/>
  <c r="AF209"/>
  <c r="AF208" s="1"/>
  <c r="AE209"/>
  <c r="AE208" s="1"/>
  <c r="AD209"/>
  <c r="AD208" s="1"/>
  <c r="AC209"/>
  <c r="AC208" s="1"/>
  <c r="AB209"/>
  <c r="AB208" s="1"/>
  <c r="AA209"/>
  <c r="AA208" s="1"/>
  <c r="Z209"/>
  <c r="Z208" s="1"/>
  <c r="Y209"/>
  <c r="Y208" s="1"/>
  <c r="X209"/>
  <c r="W209"/>
  <c r="V209"/>
  <c r="V208" s="1"/>
  <c r="U209"/>
  <c r="U208" s="1"/>
  <c r="T209"/>
  <c r="T208" s="1"/>
  <c r="S209"/>
  <c r="R209"/>
  <c r="R208" s="1"/>
  <c r="Q209"/>
  <c r="Q208" s="1"/>
  <c r="P209"/>
  <c r="P208" s="1"/>
  <c r="O209"/>
  <c r="N209"/>
  <c r="N208" s="1"/>
  <c r="M209"/>
  <c r="M208" s="1"/>
  <c r="L209"/>
  <c r="L208" s="1"/>
  <c r="K209"/>
  <c r="J209"/>
  <c r="J208" s="1"/>
  <c r="I209"/>
  <c r="I208" s="1"/>
  <c r="H209"/>
  <c r="H208" s="1"/>
  <c r="G209"/>
  <c r="F209"/>
  <c r="E209"/>
  <c r="E208" s="1"/>
  <c r="AJ208"/>
  <c r="X208"/>
  <c r="W208"/>
  <c r="S208"/>
  <c r="O208"/>
  <c r="K208"/>
  <c r="G208"/>
  <c r="AM207"/>
  <c r="AM206" s="1"/>
  <c r="AL207"/>
  <c r="AK207"/>
  <c r="AJ207"/>
  <c r="AJ206" s="1"/>
  <c r="AI207"/>
  <c r="AI206" s="1"/>
  <c r="AH207"/>
  <c r="AG207"/>
  <c r="AF207"/>
  <c r="AF206" s="1"/>
  <c r="AE207"/>
  <c r="AE206" s="1"/>
  <c r="AD207"/>
  <c r="AC207"/>
  <c r="AB207"/>
  <c r="AB206" s="1"/>
  <c r="AA207"/>
  <c r="AA206" s="1"/>
  <c r="Z207"/>
  <c r="Y207"/>
  <c r="X207"/>
  <c r="X206" s="1"/>
  <c r="W207"/>
  <c r="W206" s="1"/>
  <c r="V207"/>
  <c r="U207"/>
  <c r="T207"/>
  <c r="T206" s="1"/>
  <c r="S207"/>
  <c r="S206" s="1"/>
  <c r="R207"/>
  <c r="Q207"/>
  <c r="P207"/>
  <c r="P206" s="1"/>
  <c r="O207"/>
  <c r="O206" s="1"/>
  <c r="N207"/>
  <c r="M207"/>
  <c r="M206" s="1"/>
  <c r="L207"/>
  <c r="L206" s="1"/>
  <c r="K207"/>
  <c r="K206" s="1"/>
  <c r="J207"/>
  <c r="I207"/>
  <c r="I206" s="1"/>
  <c r="H207"/>
  <c r="H206" s="1"/>
  <c r="G207"/>
  <c r="G206" s="1"/>
  <c r="F207"/>
  <c r="F206" s="1"/>
  <c r="E207"/>
  <c r="E206" s="1"/>
  <c r="AL206"/>
  <c r="AK206"/>
  <c r="AH206"/>
  <c r="AG206"/>
  <c r="AD206"/>
  <c r="AC206"/>
  <c r="Z206"/>
  <c r="Y206"/>
  <c r="V206"/>
  <c r="U206"/>
  <c r="R206"/>
  <c r="Q206"/>
  <c r="N206"/>
  <c r="J206"/>
  <c r="AM205"/>
  <c r="AM204" s="1"/>
  <c r="AL205"/>
  <c r="AL204" s="1"/>
  <c r="AK205"/>
  <c r="AJ205"/>
  <c r="AJ204" s="1"/>
  <c r="AI205"/>
  <c r="AI204" s="1"/>
  <c r="AH205"/>
  <c r="AH204" s="1"/>
  <c r="AG205"/>
  <c r="AG204" s="1"/>
  <c r="AF205"/>
  <c r="AF204" s="1"/>
  <c r="AE205"/>
  <c r="AD205"/>
  <c r="AD204" s="1"/>
  <c r="AC205"/>
  <c r="AB205"/>
  <c r="AB204" s="1"/>
  <c r="AA205"/>
  <c r="AA204" s="1"/>
  <c r="Z205"/>
  <c r="Z204" s="1"/>
  <c r="Y205"/>
  <c r="X205"/>
  <c r="X204" s="1"/>
  <c r="W205"/>
  <c r="W204" s="1"/>
  <c r="V205"/>
  <c r="V204" s="1"/>
  <c r="U205"/>
  <c r="U204" s="1"/>
  <c r="T205"/>
  <c r="T204" s="1"/>
  <c r="S205"/>
  <c r="S204" s="1"/>
  <c r="R205"/>
  <c r="R204" s="1"/>
  <c r="Q205"/>
  <c r="Q204" s="1"/>
  <c r="P205"/>
  <c r="P204" s="1"/>
  <c r="O205"/>
  <c r="O204" s="1"/>
  <c r="N205"/>
  <c r="N204" s="1"/>
  <c r="M205"/>
  <c r="M204" s="1"/>
  <c r="L205"/>
  <c r="L204" s="1"/>
  <c r="K205"/>
  <c r="K204" s="1"/>
  <c r="J205"/>
  <c r="J204" s="1"/>
  <c r="I205"/>
  <c r="I204" s="1"/>
  <c r="H205"/>
  <c r="H204" s="1"/>
  <c r="G205"/>
  <c r="G204" s="1"/>
  <c r="F205"/>
  <c r="F204" s="1"/>
  <c r="E205"/>
  <c r="E204" s="1"/>
  <c r="AK204"/>
  <c r="AE204"/>
  <c r="AC204"/>
  <c r="Y204"/>
  <c r="AM203"/>
  <c r="AL203"/>
  <c r="AK203"/>
  <c r="AJ203"/>
  <c r="AI203"/>
  <c r="AH203"/>
  <c r="AG203"/>
  <c r="AF203"/>
  <c r="AE203"/>
  <c r="AD203"/>
  <c r="AD201" s="1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AM202"/>
  <c r="AL202"/>
  <c r="AK202"/>
  <c r="AK201" s="1"/>
  <c r="AJ202"/>
  <c r="AI202"/>
  <c r="AH202"/>
  <c r="AG202"/>
  <c r="AG201" s="1"/>
  <c r="AF202"/>
  <c r="AE202"/>
  <c r="AD202"/>
  <c r="AC202"/>
  <c r="AC201" s="1"/>
  <c r="AB202"/>
  <c r="AA202"/>
  <c r="Z202"/>
  <c r="Y202"/>
  <c r="Y201" s="1"/>
  <c r="X202"/>
  <c r="W202"/>
  <c r="V202"/>
  <c r="U202"/>
  <c r="U201" s="1"/>
  <c r="T202"/>
  <c r="S202"/>
  <c r="R202"/>
  <c r="Q202"/>
  <c r="Q201" s="1"/>
  <c r="P202"/>
  <c r="O202"/>
  <c r="N202"/>
  <c r="M202"/>
  <c r="L202"/>
  <c r="K202"/>
  <c r="J202"/>
  <c r="I202"/>
  <c r="H202"/>
  <c r="G202"/>
  <c r="F202"/>
  <c r="E202"/>
  <c r="E201" s="1"/>
  <c r="AJ201"/>
  <c r="AF201"/>
  <c r="T201"/>
  <c r="P201"/>
  <c r="AM200"/>
  <c r="AM199" s="1"/>
  <c r="AL200"/>
  <c r="AL199" s="1"/>
  <c r="AK200"/>
  <c r="AK199" s="1"/>
  <c r="AJ200"/>
  <c r="AJ199" s="1"/>
  <c r="AI200"/>
  <c r="AI199" s="1"/>
  <c r="AH200"/>
  <c r="AH199" s="1"/>
  <c r="AG200"/>
  <c r="AG199" s="1"/>
  <c r="AF200"/>
  <c r="AF199" s="1"/>
  <c r="AE200"/>
  <c r="AE199" s="1"/>
  <c r="AD200"/>
  <c r="AD199" s="1"/>
  <c r="AC200"/>
  <c r="AC199" s="1"/>
  <c r="AB200"/>
  <c r="AA200"/>
  <c r="AA199" s="1"/>
  <c r="Z200"/>
  <c r="Z199" s="1"/>
  <c r="Y200"/>
  <c r="Y199" s="1"/>
  <c r="X200"/>
  <c r="X199" s="1"/>
  <c r="W200"/>
  <c r="W199" s="1"/>
  <c r="V200"/>
  <c r="U200"/>
  <c r="U199" s="1"/>
  <c r="T200"/>
  <c r="T199" s="1"/>
  <c r="S200"/>
  <c r="S199" s="1"/>
  <c r="R200"/>
  <c r="R199" s="1"/>
  <c r="Q200"/>
  <c r="Q199" s="1"/>
  <c r="P200"/>
  <c r="P199" s="1"/>
  <c r="O200"/>
  <c r="O199" s="1"/>
  <c r="N200"/>
  <c r="N199" s="1"/>
  <c r="M200"/>
  <c r="M199" s="1"/>
  <c r="L200"/>
  <c r="L199" s="1"/>
  <c r="K200"/>
  <c r="K199" s="1"/>
  <c r="J200"/>
  <c r="J199" s="1"/>
  <c r="I200"/>
  <c r="I199" s="1"/>
  <c r="H200"/>
  <c r="H199" s="1"/>
  <c r="G200"/>
  <c r="G199" s="1"/>
  <c r="F200"/>
  <c r="F199" s="1"/>
  <c r="E200"/>
  <c r="AB199"/>
  <c r="V199"/>
  <c r="AM198"/>
  <c r="AM197" s="1"/>
  <c r="AL198"/>
  <c r="AL197" s="1"/>
  <c r="AK198"/>
  <c r="AJ198"/>
  <c r="AI198"/>
  <c r="AI197" s="1"/>
  <c r="AH198"/>
  <c r="AH197" s="1"/>
  <c r="AG198"/>
  <c r="AG197" s="1"/>
  <c r="AF198"/>
  <c r="AE198"/>
  <c r="AE197" s="1"/>
  <c r="AD198"/>
  <c r="AD197" s="1"/>
  <c r="AC198"/>
  <c r="AC197" s="1"/>
  <c r="AB198"/>
  <c r="AA198"/>
  <c r="AA197" s="1"/>
  <c r="Z198"/>
  <c r="Z197" s="1"/>
  <c r="Y198"/>
  <c r="Y197" s="1"/>
  <c r="X198"/>
  <c r="W198"/>
  <c r="W197" s="1"/>
  <c r="V198"/>
  <c r="V197" s="1"/>
  <c r="U198"/>
  <c r="U197" s="1"/>
  <c r="T198"/>
  <c r="S198"/>
  <c r="S197" s="1"/>
  <c r="R198"/>
  <c r="R197" s="1"/>
  <c r="Q198"/>
  <c r="Q197" s="1"/>
  <c r="P198"/>
  <c r="O198"/>
  <c r="O197" s="1"/>
  <c r="N198"/>
  <c r="N197" s="1"/>
  <c r="M198"/>
  <c r="L198"/>
  <c r="K198"/>
  <c r="K197" s="1"/>
  <c r="J198"/>
  <c r="J197" s="1"/>
  <c r="I198"/>
  <c r="I197" s="1"/>
  <c r="H198"/>
  <c r="H197" s="1"/>
  <c r="G198"/>
  <c r="G197" s="1"/>
  <c r="F198"/>
  <c r="F197" s="1"/>
  <c r="E198"/>
  <c r="E197" s="1"/>
  <c r="AK197"/>
  <c r="AJ197"/>
  <c r="AF197"/>
  <c r="AB197"/>
  <c r="X197"/>
  <c r="T197"/>
  <c r="P197"/>
  <c r="M197"/>
  <c r="L197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AM195"/>
  <c r="AL195"/>
  <c r="AK195"/>
  <c r="AJ195"/>
  <c r="AI195"/>
  <c r="AH195"/>
  <c r="AG195"/>
  <c r="AG194" s="1"/>
  <c r="AF195"/>
  <c r="AE195"/>
  <c r="AD195"/>
  <c r="AC195"/>
  <c r="AB195"/>
  <c r="AA195"/>
  <c r="Z195"/>
  <c r="Z194" s="1"/>
  <c r="Y195"/>
  <c r="Y194" s="1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Q194"/>
  <c r="AM193"/>
  <c r="AJ193"/>
  <c r="AI193"/>
  <c r="AG193"/>
  <c r="AF193"/>
  <c r="AE193"/>
  <c r="AB193"/>
  <c r="AA193"/>
  <c r="X193"/>
  <c r="W193"/>
  <c r="T193"/>
  <c r="S193"/>
  <c r="Q193"/>
  <c r="P193"/>
  <c r="O193"/>
  <c r="L193"/>
  <c r="K193"/>
  <c r="H193"/>
  <c r="G193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AM183"/>
  <c r="AL183"/>
  <c r="AL182" s="1"/>
  <c r="AK183"/>
  <c r="AK182" s="1"/>
  <c r="AJ183"/>
  <c r="AJ182" s="1"/>
  <c r="AI183"/>
  <c r="AH183"/>
  <c r="AH182" s="1"/>
  <c r="AG183"/>
  <c r="AG182" s="1"/>
  <c r="AF183"/>
  <c r="AF182" s="1"/>
  <c r="AE183"/>
  <c r="AD183"/>
  <c r="AD182" s="1"/>
  <c r="AC183"/>
  <c r="AC182" s="1"/>
  <c r="AB183"/>
  <c r="AB182" s="1"/>
  <c r="AA183"/>
  <c r="AA182" s="1"/>
  <c r="Z183"/>
  <c r="Z182" s="1"/>
  <c r="Y183"/>
  <c r="X183"/>
  <c r="X182" s="1"/>
  <c r="W183"/>
  <c r="V183"/>
  <c r="V182" s="1"/>
  <c r="U183"/>
  <c r="U182" s="1"/>
  <c r="T183"/>
  <c r="T182" s="1"/>
  <c r="S183"/>
  <c r="S182" s="1"/>
  <c r="R183"/>
  <c r="R182" s="1"/>
  <c r="Q183"/>
  <c r="Q182" s="1"/>
  <c r="P183"/>
  <c r="P182" s="1"/>
  <c r="O183"/>
  <c r="N183"/>
  <c r="N182" s="1"/>
  <c r="M183"/>
  <c r="M182" s="1"/>
  <c r="L183"/>
  <c r="L182" s="1"/>
  <c r="K183"/>
  <c r="J183"/>
  <c r="J182" s="1"/>
  <c r="I183"/>
  <c r="H183"/>
  <c r="H182" s="1"/>
  <c r="G183"/>
  <c r="G182" s="1"/>
  <c r="F183"/>
  <c r="F182" s="1"/>
  <c r="E183"/>
  <c r="E182" s="1"/>
  <c r="AM182"/>
  <c r="AI182"/>
  <c r="AE182"/>
  <c r="Y182"/>
  <c r="W182"/>
  <c r="O182"/>
  <c r="K182"/>
  <c r="I182"/>
  <c r="AM181"/>
  <c r="AL181"/>
  <c r="AK181"/>
  <c r="AJ181"/>
  <c r="AJ179" s="1"/>
  <c r="AI181"/>
  <c r="AH181"/>
  <c r="AG181"/>
  <c r="AF181"/>
  <c r="AF179" s="1"/>
  <c r="AE181"/>
  <c r="AD181"/>
  <c r="AC181"/>
  <c r="AB181"/>
  <c r="AB179" s="1"/>
  <c r="AA181"/>
  <c r="Z181"/>
  <c r="Y181"/>
  <c r="X181"/>
  <c r="X179" s="1"/>
  <c r="W181"/>
  <c r="V181"/>
  <c r="U181"/>
  <c r="T181"/>
  <c r="T179" s="1"/>
  <c r="S181"/>
  <c r="R181"/>
  <c r="Q181"/>
  <c r="P181"/>
  <c r="P179" s="1"/>
  <c r="O181"/>
  <c r="N181"/>
  <c r="M181"/>
  <c r="L181"/>
  <c r="K181"/>
  <c r="J181"/>
  <c r="I181"/>
  <c r="H181"/>
  <c r="G181"/>
  <c r="F181"/>
  <c r="E181"/>
  <c r="AM180"/>
  <c r="AL180"/>
  <c r="AK180"/>
  <c r="AK179" s="1"/>
  <c r="AJ180"/>
  <c r="AI180"/>
  <c r="AH180"/>
  <c r="AG180"/>
  <c r="AG179" s="1"/>
  <c r="AF180"/>
  <c r="AE180"/>
  <c r="AD180"/>
  <c r="AC180"/>
  <c r="AC179" s="1"/>
  <c r="AB180"/>
  <c r="AA180"/>
  <c r="AA179" s="1"/>
  <c r="Z180"/>
  <c r="Y180"/>
  <c r="Y179" s="1"/>
  <c r="X180"/>
  <c r="W180"/>
  <c r="V180"/>
  <c r="U180"/>
  <c r="U179" s="1"/>
  <c r="T180"/>
  <c r="S180"/>
  <c r="R180"/>
  <c r="Q180"/>
  <c r="Q179" s="1"/>
  <c r="P180"/>
  <c r="O180"/>
  <c r="N180"/>
  <c r="M180"/>
  <c r="M179" s="1"/>
  <c r="L180"/>
  <c r="K180"/>
  <c r="K179" s="1"/>
  <c r="J180"/>
  <c r="I180"/>
  <c r="I179" s="1"/>
  <c r="H180"/>
  <c r="G180"/>
  <c r="F180"/>
  <c r="E180"/>
  <c r="AM178"/>
  <c r="AL178"/>
  <c r="AK178"/>
  <c r="AJ178"/>
  <c r="AI178"/>
  <c r="AH178"/>
  <c r="AG178"/>
  <c r="AF178"/>
  <c r="AF176" s="1"/>
  <c r="AE178"/>
  <c r="AD178"/>
  <c r="AC178"/>
  <c r="AB178"/>
  <c r="AA178"/>
  <c r="Z178"/>
  <c r="Y178"/>
  <c r="X178"/>
  <c r="W178"/>
  <c r="V178"/>
  <c r="U178"/>
  <c r="T178"/>
  <c r="S178"/>
  <c r="R178"/>
  <c r="Q178"/>
  <c r="P178"/>
  <c r="P176" s="1"/>
  <c r="O178"/>
  <c r="N178"/>
  <c r="M178"/>
  <c r="L178"/>
  <c r="K178"/>
  <c r="J178"/>
  <c r="I178"/>
  <c r="H178"/>
  <c r="G178"/>
  <c r="F178"/>
  <c r="E178"/>
  <c r="AM177"/>
  <c r="AL177"/>
  <c r="AK177"/>
  <c r="AK176" s="1"/>
  <c r="AJ177"/>
  <c r="AI177"/>
  <c r="AH177"/>
  <c r="AG177"/>
  <c r="AG176" s="1"/>
  <c r="AF177"/>
  <c r="AE177"/>
  <c r="AD177"/>
  <c r="AC177"/>
  <c r="AC176" s="1"/>
  <c r="AB177"/>
  <c r="AA177"/>
  <c r="Z177"/>
  <c r="Y177"/>
  <c r="Y176" s="1"/>
  <c r="X177"/>
  <c r="W177"/>
  <c r="V177"/>
  <c r="U177"/>
  <c r="U176" s="1"/>
  <c r="T177"/>
  <c r="S177"/>
  <c r="R177"/>
  <c r="Q177"/>
  <c r="P177"/>
  <c r="O177"/>
  <c r="N177"/>
  <c r="M177"/>
  <c r="L177"/>
  <c r="K177"/>
  <c r="J177"/>
  <c r="I177"/>
  <c r="H177"/>
  <c r="G177"/>
  <c r="F177"/>
  <c r="E177"/>
  <c r="Q176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AM165"/>
  <c r="AL165"/>
  <c r="AK165"/>
  <c r="AJ165"/>
  <c r="AI165"/>
  <c r="AH165"/>
  <c r="AG165"/>
  <c r="AF165"/>
  <c r="AF163" s="1"/>
  <c r="AE165"/>
  <c r="AD165"/>
  <c r="AC165"/>
  <c r="AB165"/>
  <c r="AA165"/>
  <c r="Z165"/>
  <c r="Y165"/>
  <c r="X165"/>
  <c r="W165"/>
  <c r="V165"/>
  <c r="U165"/>
  <c r="T165"/>
  <c r="S165"/>
  <c r="R165"/>
  <c r="Q165"/>
  <c r="P165"/>
  <c r="P163" s="1"/>
  <c r="O165"/>
  <c r="N165"/>
  <c r="M165"/>
  <c r="L165"/>
  <c r="K165"/>
  <c r="J165"/>
  <c r="I165"/>
  <c r="H165"/>
  <c r="G165"/>
  <c r="F165"/>
  <c r="E165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AP115"/>
  <c r="AO115"/>
  <c r="AN115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O88" s="1"/>
  <c r="N90"/>
  <c r="M90"/>
  <c r="L90"/>
  <c r="K90"/>
  <c r="J90"/>
  <c r="I90"/>
  <c r="H90"/>
  <c r="G90"/>
  <c r="F90"/>
  <c r="E90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AM86"/>
  <c r="AM84" s="1"/>
  <c r="AL86"/>
  <c r="AK86"/>
  <c r="AJ86"/>
  <c r="AI86"/>
  <c r="AI84" s="1"/>
  <c r="AH86"/>
  <c r="AG86"/>
  <c r="AF86"/>
  <c r="AE86"/>
  <c r="AD86"/>
  <c r="AC86"/>
  <c r="AB86"/>
  <c r="AA86"/>
  <c r="Z86"/>
  <c r="Y86"/>
  <c r="X86"/>
  <c r="W86"/>
  <c r="W84" s="1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AM73"/>
  <c r="AL73"/>
  <c r="AK73"/>
  <c r="AJ73"/>
  <c r="AI73"/>
  <c r="AH73"/>
  <c r="AG73"/>
  <c r="AF73"/>
  <c r="AE73"/>
  <c r="AE72" s="1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M54"/>
  <c r="AL54"/>
  <c r="AK54"/>
  <c r="AK53" s="1"/>
  <c r="AJ54"/>
  <c r="AI54"/>
  <c r="AH54"/>
  <c r="AG54"/>
  <c r="AG53" s="1"/>
  <c r="AF54"/>
  <c r="AE54"/>
  <c r="AD54"/>
  <c r="AC54"/>
  <c r="AC53" s="1"/>
  <c r="AB54"/>
  <c r="AA54"/>
  <c r="Z54"/>
  <c r="Y54"/>
  <c r="Y53" s="1"/>
  <c r="X54"/>
  <c r="W54"/>
  <c r="V54"/>
  <c r="U54"/>
  <c r="U53" s="1"/>
  <c r="T54"/>
  <c r="S54"/>
  <c r="R54"/>
  <c r="Q54"/>
  <c r="Q53" s="1"/>
  <c r="P54"/>
  <c r="O54"/>
  <c r="N54"/>
  <c r="M54"/>
  <c r="L54"/>
  <c r="K54"/>
  <c r="J54"/>
  <c r="I54"/>
  <c r="H54"/>
  <c r="G54"/>
  <c r="F54"/>
  <c r="E54"/>
  <c r="AM52"/>
  <c r="AM51" s="1"/>
  <c r="AL52"/>
  <c r="AL51" s="1"/>
  <c r="AK52"/>
  <c r="AK51" s="1"/>
  <c r="AJ52"/>
  <c r="AJ51" s="1"/>
  <c r="AI52"/>
  <c r="AI51" s="1"/>
  <c r="AH52"/>
  <c r="AH51" s="1"/>
  <c r="AG52"/>
  <c r="AG51" s="1"/>
  <c r="AF52"/>
  <c r="AE52"/>
  <c r="AE51" s="1"/>
  <c r="AD52"/>
  <c r="AD51" s="1"/>
  <c r="AC52"/>
  <c r="AC51" s="1"/>
  <c r="AB52"/>
  <c r="AB51" s="1"/>
  <c r="AA52"/>
  <c r="AA51" s="1"/>
  <c r="Z52"/>
  <c r="Z51" s="1"/>
  <c r="Y52"/>
  <c r="Y51" s="1"/>
  <c r="X52"/>
  <c r="X51" s="1"/>
  <c r="W52"/>
  <c r="W51" s="1"/>
  <c r="V52"/>
  <c r="V51" s="1"/>
  <c r="U52"/>
  <c r="U51" s="1"/>
  <c r="T52"/>
  <c r="T51" s="1"/>
  <c r="S52"/>
  <c r="S51" s="1"/>
  <c r="R52"/>
  <c r="R51" s="1"/>
  <c r="Q52"/>
  <c r="Q51" s="1"/>
  <c r="P52"/>
  <c r="P51" s="1"/>
  <c r="O52"/>
  <c r="O51" s="1"/>
  <c r="N52"/>
  <c r="N51" s="1"/>
  <c r="M52"/>
  <c r="M51" s="1"/>
  <c r="L52"/>
  <c r="L51" s="1"/>
  <c r="K52"/>
  <c r="K51" s="1"/>
  <c r="J52"/>
  <c r="J51" s="1"/>
  <c r="I52"/>
  <c r="I51" s="1"/>
  <c r="H52"/>
  <c r="H51" s="1"/>
  <c r="G52"/>
  <c r="G51" s="1"/>
  <c r="F52"/>
  <c r="F51" s="1"/>
  <c r="E52"/>
  <c r="E51" s="1"/>
  <c r="AF51"/>
  <c r="AM50"/>
  <c r="AM49" s="1"/>
  <c r="AL50"/>
  <c r="AK50"/>
  <c r="AK49" s="1"/>
  <c r="AJ50"/>
  <c r="AJ49" s="1"/>
  <c r="AI50"/>
  <c r="AI49" s="1"/>
  <c r="AH50"/>
  <c r="AH49" s="1"/>
  <c r="AG50"/>
  <c r="AG49" s="1"/>
  <c r="AF50"/>
  <c r="AF49" s="1"/>
  <c r="AE50"/>
  <c r="AE49" s="1"/>
  <c r="AD50"/>
  <c r="AC50"/>
  <c r="AC49" s="1"/>
  <c r="AB50"/>
  <c r="AB49" s="1"/>
  <c r="AA50"/>
  <c r="AA49" s="1"/>
  <c r="Z50"/>
  <c r="Z49" s="1"/>
  <c r="Y50"/>
  <c r="Y49" s="1"/>
  <c r="X50"/>
  <c r="X49" s="1"/>
  <c r="W50"/>
  <c r="W49" s="1"/>
  <c r="V50"/>
  <c r="U50"/>
  <c r="U49" s="1"/>
  <c r="T50"/>
  <c r="T49" s="1"/>
  <c r="S50"/>
  <c r="S49" s="1"/>
  <c r="R50"/>
  <c r="R49" s="1"/>
  <c r="Q50"/>
  <c r="P50"/>
  <c r="P49" s="1"/>
  <c r="O50"/>
  <c r="O49" s="1"/>
  <c r="N50"/>
  <c r="N49" s="1"/>
  <c r="M50"/>
  <c r="M49" s="1"/>
  <c r="L50"/>
  <c r="L49" s="1"/>
  <c r="K50"/>
  <c r="K49" s="1"/>
  <c r="J50"/>
  <c r="J49" s="1"/>
  <c r="I50"/>
  <c r="I49" s="1"/>
  <c r="H50"/>
  <c r="H49" s="1"/>
  <c r="G50"/>
  <c r="F50"/>
  <c r="F49" s="1"/>
  <c r="E50"/>
  <c r="E49" s="1"/>
  <c r="AL49"/>
  <c r="AD49"/>
  <c r="V49"/>
  <c r="Q49"/>
  <c r="AM47"/>
  <c r="AM46" s="1"/>
  <c r="AL47"/>
  <c r="AL46" s="1"/>
  <c r="AK47"/>
  <c r="AK46" s="1"/>
  <c r="AJ47"/>
  <c r="AJ46" s="1"/>
  <c r="AI47"/>
  <c r="AH47"/>
  <c r="AH46" s="1"/>
  <c r="AG47"/>
  <c r="AG46" s="1"/>
  <c r="AF47"/>
  <c r="AF46" s="1"/>
  <c r="AE47"/>
  <c r="AE46" s="1"/>
  <c r="AD47"/>
  <c r="AD46" s="1"/>
  <c r="AC47"/>
  <c r="AC46" s="1"/>
  <c r="AB47"/>
  <c r="AB46" s="1"/>
  <c r="AA47"/>
  <c r="AA46" s="1"/>
  <c r="Z47"/>
  <c r="Z46" s="1"/>
  <c r="Y47"/>
  <c r="Y46" s="1"/>
  <c r="X47"/>
  <c r="X46" s="1"/>
  <c r="W47"/>
  <c r="W46" s="1"/>
  <c r="V47"/>
  <c r="V46" s="1"/>
  <c r="U47"/>
  <c r="U46" s="1"/>
  <c r="T47"/>
  <c r="T46" s="1"/>
  <c r="S47"/>
  <c r="R47"/>
  <c r="R46" s="1"/>
  <c r="Q47"/>
  <c r="Q46" s="1"/>
  <c r="P47"/>
  <c r="P46" s="1"/>
  <c r="O47"/>
  <c r="O46" s="1"/>
  <c r="N47"/>
  <c r="N46" s="1"/>
  <c r="M47"/>
  <c r="M46" s="1"/>
  <c r="L47"/>
  <c r="L46" s="1"/>
  <c r="K47"/>
  <c r="K46" s="1"/>
  <c r="J47"/>
  <c r="J46" s="1"/>
  <c r="I47"/>
  <c r="I46" s="1"/>
  <c r="H47"/>
  <c r="H46" s="1"/>
  <c r="G47"/>
  <c r="G46" s="1"/>
  <c r="F47"/>
  <c r="F46" s="1"/>
  <c r="E47"/>
  <c r="E46" s="1"/>
  <c r="AI46"/>
  <c r="S46"/>
  <c r="AM45"/>
  <c r="AM44" s="1"/>
  <c r="AL45"/>
  <c r="AL44" s="1"/>
  <c r="AK45"/>
  <c r="AK44" s="1"/>
  <c r="AJ45"/>
  <c r="AI45"/>
  <c r="AH45"/>
  <c r="AH44" s="1"/>
  <c r="AG45"/>
  <c r="AG44" s="1"/>
  <c r="AF45"/>
  <c r="AE45"/>
  <c r="AE44" s="1"/>
  <c r="AD45"/>
  <c r="AD44" s="1"/>
  <c r="AC45"/>
  <c r="AC44" s="1"/>
  <c r="AB45"/>
  <c r="AA45"/>
  <c r="AA44" s="1"/>
  <c r="Z45"/>
  <c r="Z44" s="1"/>
  <c r="Y45"/>
  <c r="Y44" s="1"/>
  <c r="X45"/>
  <c r="W45"/>
  <c r="W44" s="1"/>
  <c r="V45"/>
  <c r="V44" s="1"/>
  <c r="U45"/>
  <c r="U44" s="1"/>
  <c r="T45"/>
  <c r="S45"/>
  <c r="S44" s="1"/>
  <c r="R45"/>
  <c r="R44" s="1"/>
  <c r="Q45"/>
  <c r="Q44" s="1"/>
  <c r="P45"/>
  <c r="O45"/>
  <c r="O44" s="1"/>
  <c r="N45"/>
  <c r="N44" s="1"/>
  <c r="M45"/>
  <c r="M44" s="1"/>
  <c r="L45"/>
  <c r="L44" s="1"/>
  <c r="K45"/>
  <c r="K44" s="1"/>
  <c r="J45"/>
  <c r="J44" s="1"/>
  <c r="I45"/>
  <c r="I44" s="1"/>
  <c r="H45"/>
  <c r="G45"/>
  <c r="F45"/>
  <c r="F44" s="1"/>
  <c r="E45"/>
  <c r="E44" s="1"/>
  <c r="AJ44"/>
  <c r="AI44"/>
  <c r="AF44"/>
  <c r="AB44"/>
  <c r="X44"/>
  <c r="T44"/>
  <c r="P44"/>
  <c r="H44"/>
  <c r="AM43"/>
  <c r="AM42" s="1"/>
  <c r="AL43"/>
  <c r="AL42" s="1"/>
  <c r="AK43"/>
  <c r="AK42" s="1"/>
  <c r="AJ43"/>
  <c r="AJ42" s="1"/>
  <c r="AI43"/>
  <c r="AI42" s="1"/>
  <c r="AH43"/>
  <c r="AH42" s="1"/>
  <c r="AG43"/>
  <c r="AF43"/>
  <c r="AF42" s="1"/>
  <c r="AE43"/>
  <c r="AE42" s="1"/>
  <c r="AD43"/>
  <c r="AC43"/>
  <c r="AC42" s="1"/>
  <c r="AB43"/>
  <c r="AB42" s="1"/>
  <c r="AA43"/>
  <c r="AA42" s="1"/>
  <c r="Z43"/>
  <c r="Z42" s="1"/>
  <c r="Y43"/>
  <c r="Y42" s="1"/>
  <c r="X43"/>
  <c r="X42" s="1"/>
  <c r="W43"/>
  <c r="W42" s="1"/>
  <c r="V43"/>
  <c r="V42" s="1"/>
  <c r="U43"/>
  <c r="U42" s="1"/>
  <c r="T43"/>
  <c r="T42" s="1"/>
  <c r="S43"/>
  <c r="S42" s="1"/>
  <c r="R43"/>
  <c r="R42" s="1"/>
  <c r="Q43"/>
  <c r="Q42" s="1"/>
  <c r="P43"/>
  <c r="P42" s="1"/>
  <c r="O43"/>
  <c r="O42" s="1"/>
  <c r="N43"/>
  <c r="N42" s="1"/>
  <c r="M43"/>
  <c r="M42" s="1"/>
  <c r="L43"/>
  <c r="L42" s="1"/>
  <c r="K43"/>
  <c r="K42" s="1"/>
  <c r="J43"/>
  <c r="J42" s="1"/>
  <c r="I43"/>
  <c r="I42" s="1"/>
  <c r="H43"/>
  <c r="H42" s="1"/>
  <c r="G43"/>
  <c r="G42" s="1"/>
  <c r="F43"/>
  <c r="F42" s="1"/>
  <c r="E43"/>
  <c r="E42" s="1"/>
  <c r="AG42"/>
  <c r="AD42"/>
  <c r="AM41"/>
  <c r="AM40" s="1"/>
  <c r="AL41"/>
  <c r="AL40" s="1"/>
  <c r="AK41"/>
  <c r="AK40" s="1"/>
  <c r="AJ41"/>
  <c r="AJ40" s="1"/>
  <c r="AI41"/>
  <c r="AI40" s="1"/>
  <c r="AH41"/>
  <c r="AH40" s="1"/>
  <c r="AG41"/>
  <c r="AG40" s="1"/>
  <c r="AF41"/>
  <c r="AF40" s="1"/>
  <c r="AE41"/>
  <c r="AE40" s="1"/>
  <c r="AD41"/>
  <c r="AD40" s="1"/>
  <c r="AC41"/>
  <c r="AC40" s="1"/>
  <c r="AB41"/>
  <c r="AB40" s="1"/>
  <c r="AA41"/>
  <c r="AA40" s="1"/>
  <c r="Z41"/>
  <c r="Z40" s="1"/>
  <c r="Y41"/>
  <c r="Y40" s="1"/>
  <c r="X41"/>
  <c r="X40" s="1"/>
  <c r="W41"/>
  <c r="W40" s="1"/>
  <c r="V41"/>
  <c r="V40" s="1"/>
  <c r="U41"/>
  <c r="U40" s="1"/>
  <c r="T41"/>
  <c r="T40" s="1"/>
  <c r="S41"/>
  <c r="S40" s="1"/>
  <c r="R41"/>
  <c r="Q41"/>
  <c r="Q40" s="1"/>
  <c r="P41"/>
  <c r="P40" s="1"/>
  <c r="O41"/>
  <c r="O40" s="1"/>
  <c r="N41"/>
  <c r="N40" s="1"/>
  <c r="M41"/>
  <c r="M40" s="1"/>
  <c r="L41"/>
  <c r="L40" s="1"/>
  <c r="K41"/>
  <c r="K40" s="1"/>
  <c r="J41"/>
  <c r="J40" s="1"/>
  <c r="I41"/>
  <c r="I40" s="1"/>
  <c r="H41"/>
  <c r="H40" s="1"/>
  <c r="G41"/>
  <c r="F41"/>
  <c r="F40" s="1"/>
  <c r="E41"/>
  <c r="E40" s="1"/>
  <c r="R40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U34" s="1"/>
  <c r="T35"/>
  <c r="S35"/>
  <c r="R35"/>
  <c r="Q35"/>
  <c r="P35"/>
  <c r="O35"/>
  <c r="N35"/>
  <c r="M35"/>
  <c r="L35"/>
  <c r="K35"/>
  <c r="J35"/>
  <c r="I35"/>
  <c r="H35"/>
  <c r="G35"/>
  <c r="F35"/>
  <c r="E35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K28" s="1"/>
  <c r="J29"/>
  <c r="I29"/>
  <c r="H29"/>
  <c r="G29"/>
  <c r="F29"/>
  <c r="E29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M25"/>
  <c r="AL25"/>
  <c r="AK25"/>
  <c r="AJ25"/>
  <c r="AI25"/>
  <c r="AH25"/>
  <c r="AG25"/>
  <c r="AF25"/>
  <c r="AE25"/>
  <c r="AD25"/>
  <c r="AC25"/>
  <c r="AB25"/>
  <c r="AA25"/>
  <c r="Z25"/>
  <c r="Z24" s="1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C6" i="1"/>
  <c r="F115" i="16" l="1"/>
  <c r="H179"/>
  <c r="H176"/>
  <c r="I53"/>
  <c r="L276"/>
  <c r="M176"/>
  <c r="M53"/>
  <c r="M201"/>
  <c r="M214"/>
  <c r="L179"/>
  <c r="L400"/>
  <c r="L53"/>
  <c r="K218"/>
  <c r="J201"/>
  <c r="I176"/>
  <c r="I194"/>
  <c r="I201"/>
  <c r="H400"/>
  <c r="F276"/>
  <c r="D116"/>
  <c r="G276"/>
  <c r="D117"/>
  <c r="D118"/>
  <c r="E176"/>
  <c r="E53"/>
  <c r="Q214"/>
  <c r="H237"/>
  <c r="X237"/>
  <c r="S239"/>
  <c r="W239"/>
  <c r="H252"/>
  <c r="L252"/>
  <c r="P252"/>
  <c r="T252"/>
  <c r="X252"/>
  <c r="AB252"/>
  <c r="AF252"/>
  <c r="AJ252"/>
  <c r="D274"/>
  <c r="R349"/>
  <c r="Z349"/>
  <c r="AH349"/>
  <c r="G359"/>
  <c r="O359"/>
  <c r="W359"/>
  <c r="AA359"/>
  <c r="AE359"/>
  <c r="AI359"/>
  <c r="AM359"/>
  <c r="E383"/>
  <c r="I383"/>
  <c r="Q383"/>
  <c r="Y383"/>
  <c r="AG383"/>
  <c r="K383"/>
  <c r="S383"/>
  <c r="AA383"/>
  <c r="AI383"/>
  <c r="AM383"/>
  <c r="O428"/>
  <c r="D467"/>
  <c r="I115"/>
  <c r="M115"/>
  <c r="Q115"/>
  <c r="U115"/>
  <c r="Y115"/>
  <c r="AC115"/>
  <c r="AG115"/>
  <c r="AK115"/>
  <c r="H53"/>
  <c r="S5"/>
  <c r="AI5"/>
  <c r="G24"/>
  <c r="K24"/>
  <c r="O24"/>
  <c r="S24"/>
  <c r="W24"/>
  <c r="AA24"/>
  <c r="AE24"/>
  <c r="AI24"/>
  <c r="AM24"/>
  <c r="L163"/>
  <c r="AB167"/>
  <c r="X176"/>
  <c r="AE184"/>
  <c r="F194"/>
  <c r="J194"/>
  <c r="N194"/>
  <c r="R194"/>
  <c r="V194"/>
  <c r="AD194"/>
  <c r="AH194"/>
  <c r="AL194"/>
  <c r="N201"/>
  <c r="L237"/>
  <c r="L218" s="1"/>
  <c r="L213" s="1"/>
  <c r="AB237"/>
  <c r="AB218" s="1"/>
  <c r="AB213" s="1"/>
  <c r="N276"/>
  <c r="E349"/>
  <c r="D395"/>
  <c r="E437"/>
  <c r="M437"/>
  <c r="U437"/>
  <c r="AC437"/>
  <c r="AK437"/>
  <c r="F437"/>
  <c r="J437"/>
  <c r="N437"/>
  <c r="R437"/>
  <c r="V437"/>
  <c r="Z437"/>
  <c r="AD437"/>
  <c r="AH437"/>
  <c r="AL437"/>
  <c r="I463"/>
  <c r="Z473"/>
  <c r="H115"/>
  <c r="L115"/>
  <c r="P115"/>
  <c r="T115"/>
  <c r="X115"/>
  <c r="AB115"/>
  <c r="AF115"/>
  <c r="AJ115"/>
  <c r="M573"/>
  <c r="G115"/>
  <c r="K115"/>
  <c r="O115"/>
  <c r="S115"/>
  <c r="W115"/>
  <c r="AA115"/>
  <c r="AE115"/>
  <c r="AI115"/>
  <c r="AM115"/>
  <c r="F24"/>
  <c r="J24"/>
  <c r="R24"/>
  <c r="V24"/>
  <c r="AD24"/>
  <c r="AH24"/>
  <c r="AL24"/>
  <c r="AJ69"/>
  <c r="AF95"/>
  <c r="T237"/>
  <c r="AJ237"/>
  <c r="J285"/>
  <c r="R285"/>
  <c r="F383"/>
  <c r="J383"/>
  <c r="N383"/>
  <c r="R383"/>
  <c r="V383"/>
  <c r="Z383"/>
  <c r="AD383"/>
  <c r="AH383"/>
  <c r="H383"/>
  <c r="L383"/>
  <c r="P383"/>
  <c r="T383"/>
  <c r="X383"/>
  <c r="AB383"/>
  <c r="AF383"/>
  <c r="AJ383"/>
  <c r="X428"/>
  <c r="G463"/>
  <c r="K463"/>
  <c r="O463"/>
  <c r="S463"/>
  <c r="W463"/>
  <c r="AA463"/>
  <c r="AE463"/>
  <c r="AI463"/>
  <c r="AM463"/>
  <c r="D501"/>
  <c r="H500"/>
  <c r="X500"/>
  <c r="AB500"/>
  <c r="J115"/>
  <c r="N115"/>
  <c r="R115"/>
  <c r="V115"/>
  <c r="Z115"/>
  <c r="AD115"/>
  <c r="AH115"/>
  <c r="AL115"/>
  <c r="I557"/>
  <c r="W5"/>
  <c r="AI28"/>
  <c r="AD34"/>
  <c r="AE88"/>
  <c r="H95"/>
  <c r="L95"/>
  <c r="P95"/>
  <c r="T95"/>
  <c r="X95"/>
  <c r="AB95"/>
  <c r="AJ95"/>
  <c r="AB163"/>
  <c r="G176"/>
  <c r="K176"/>
  <c r="O176"/>
  <c r="S176"/>
  <c r="W176"/>
  <c r="AA176"/>
  <c r="AE176"/>
  <c r="AI176"/>
  <c r="AM176"/>
  <c r="E193"/>
  <c r="U193"/>
  <c r="U184" s="1"/>
  <c r="AK193"/>
  <c r="F349"/>
  <c r="F316" s="1"/>
  <c r="Y573"/>
  <c r="Y557" s="1"/>
  <c r="AI27"/>
  <c r="AA28"/>
  <c r="AB53"/>
  <c r="O72"/>
  <c r="P167"/>
  <c r="T167"/>
  <c r="X167"/>
  <c r="AF167"/>
  <c r="AJ167"/>
  <c r="J167"/>
  <c r="I193"/>
  <c r="I184" s="1"/>
  <c r="E194"/>
  <c r="M194"/>
  <c r="U194"/>
  <c r="AC194"/>
  <c r="AK194"/>
  <c r="H201"/>
  <c r="L201"/>
  <c r="X201"/>
  <c r="AB201"/>
  <c r="E214"/>
  <c r="I214"/>
  <c r="U214"/>
  <c r="Y214"/>
  <c r="AC214"/>
  <c r="AG214"/>
  <c r="AK214"/>
  <c r="G239"/>
  <c r="AC573"/>
  <c r="AM5"/>
  <c r="S28"/>
  <c r="M34"/>
  <c r="X53"/>
  <c r="H69"/>
  <c r="L69"/>
  <c r="P69"/>
  <c r="T69"/>
  <c r="X69"/>
  <c r="AB69"/>
  <c r="AF69"/>
  <c r="G84"/>
  <c r="S84"/>
  <c r="L176"/>
  <c r="T176"/>
  <c r="AB176"/>
  <c r="AJ176"/>
  <c r="S179"/>
  <c r="AI179"/>
  <c r="F201"/>
  <c r="R201"/>
  <c r="V201"/>
  <c r="Z201"/>
  <c r="AH201"/>
  <c r="AL201"/>
  <c r="P218"/>
  <c r="T218"/>
  <c r="AF218"/>
  <c r="AJ218"/>
  <c r="J218"/>
  <c r="D236"/>
  <c r="F239"/>
  <c r="J239"/>
  <c r="AL239"/>
  <c r="AI239"/>
  <c r="AM27"/>
  <c r="W27"/>
  <c r="L24"/>
  <c r="AB24"/>
  <c r="F28"/>
  <c r="N28"/>
  <c r="AD28"/>
  <c r="AD39" s="1"/>
  <c r="AE28"/>
  <c r="T53"/>
  <c r="AF53"/>
  <c r="E69"/>
  <c r="I69"/>
  <c r="M69"/>
  <c r="Q69"/>
  <c r="U69"/>
  <c r="Y69"/>
  <c r="AC69"/>
  <c r="AG69"/>
  <c r="AK69"/>
  <c r="E72"/>
  <c r="I72"/>
  <c r="M72"/>
  <c r="Q72"/>
  <c r="U72"/>
  <c r="Y72"/>
  <c r="AC72"/>
  <c r="AG72"/>
  <c r="AK72"/>
  <c r="K84"/>
  <c r="O84"/>
  <c r="AA84"/>
  <c r="AE84"/>
  <c r="D253"/>
  <c r="I252"/>
  <c r="M252"/>
  <c r="Q252"/>
  <c r="U252"/>
  <c r="Y252"/>
  <c r="AC252"/>
  <c r="AG252"/>
  <c r="AK252"/>
  <c r="F252"/>
  <c r="J252"/>
  <c r="N252"/>
  <c r="R252"/>
  <c r="V252"/>
  <c r="Z252"/>
  <c r="AD252"/>
  <c r="AH252"/>
  <c r="AL252"/>
  <c r="O252"/>
  <c r="S252"/>
  <c r="W252"/>
  <c r="AA252"/>
  <c r="AE252"/>
  <c r="D257"/>
  <c r="D261"/>
  <c r="D266"/>
  <c r="D270"/>
  <c r="D273"/>
  <c r="P24"/>
  <c r="AF24"/>
  <c r="R28"/>
  <c r="AH28"/>
  <c r="AM28"/>
  <c r="AA5"/>
  <c r="AA27" s="1"/>
  <c r="AG34"/>
  <c r="AA72"/>
  <c r="AI72"/>
  <c r="H84"/>
  <c r="L84"/>
  <c r="P84"/>
  <c r="T84"/>
  <c r="X84"/>
  <c r="AB84"/>
  <c r="AF84"/>
  <c r="AJ84"/>
  <c r="E88"/>
  <c r="I88"/>
  <c r="M88"/>
  <c r="Q88"/>
  <c r="U88"/>
  <c r="Y88"/>
  <c r="AC88"/>
  <c r="AG88"/>
  <c r="AK88"/>
  <c r="G179"/>
  <c r="O179"/>
  <c r="W179"/>
  <c r="AE179"/>
  <c r="AM179"/>
  <c r="AI184"/>
  <c r="AM184"/>
  <c r="D209"/>
  <c r="D208" s="1"/>
  <c r="F208"/>
  <c r="S238"/>
  <c r="S27"/>
  <c r="D278"/>
  <c r="E276"/>
  <c r="H24"/>
  <c r="T24"/>
  <c r="X24"/>
  <c r="AJ24"/>
  <c r="J28"/>
  <c r="V28"/>
  <c r="Z28"/>
  <c r="AL28"/>
  <c r="W28"/>
  <c r="P53"/>
  <c r="AJ53"/>
  <c r="AE5"/>
  <c r="AE27" s="1"/>
  <c r="O28"/>
  <c r="E34"/>
  <c r="Q34"/>
  <c r="Y34"/>
  <c r="AK34"/>
  <c r="G72"/>
  <c r="K72"/>
  <c r="S72"/>
  <c r="W72"/>
  <c r="AM72"/>
  <c r="H5"/>
  <c r="L5"/>
  <c r="L27" s="1"/>
  <c r="P5"/>
  <c r="T5"/>
  <c r="T27" s="1"/>
  <c r="X5"/>
  <c r="X27" s="1"/>
  <c r="AB5"/>
  <c r="AF5"/>
  <c r="AJ5"/>
  <c r="E5"/>
  <c r="I5"/>
  <c r="M5"/>
  <c r="Q5"/>
  <c r="U5"/>
  <c r="Y5"/>
  <c r="AC5"/>
  <c r="AG5"/>
  <c r="AK5"/>
  <c r="N5"/>
  <c r="R5"/>
  <c r="R27" s="1"/>
  <c r="V5"/>
  <c r="Z5"/>
  <c r="Z27" s="1"/>
  <c r="AD5"/>
  <c r="AD27" s="1"/>
  <c r="AD48" s="1"/>
  <c r="AH5"/>
  <c r="AH27" s="1"/>
  <c r="AL5"/>
  <c r="D9"/>
  <c r="D13"/>
  <c r="D17"/>
  <c r="D21"/>
  <c r="N24"/>
  <c r="F34"/>
  <c r="F39" s="1"/>
  <c r="J34"/>
  <c r="N34"/>
  <c r="R34"/>
  <c r="V34"/>
  <c r="Z34"/>
  <c r="AH34"/>
  <c r="AL34"/>
  <c r="AF34"/>
  <c r="G88"/>
  <c r="K88"/>
  <c r="S88"/>
  <c r="W88"/>
  <c r="AA88"/>
  <c r="AI88"/>
  <c r="AM88"/>
  <c r="H163"/>
  <c r="T163"/>
  <c r="X163"/>
  <c r="AJ163"/>
  <c r="F176"/>
  <c r="J176"/>
  <c r="N176"/>
  <c r="R176"/>
  <c r="V176"/>
  <c r="Z176"/>
  <c r="AD176"/>
  <c r="AH176"/>
  <c r="AL176"/>
  <c r="G201"/>
  <c r="K201"/>
  <c r="O201"/>
  <c r="S201"/>
  <c r="W201"/>
  <c r="AA201"/>
  <c r="AE201"/>
  <c r="AI201"/>
  <c r="AM201"/>
  <c r="W238"/>
  <c r="D120"/>
  <c r="D124"/>
  <c r="D128"/>
  <c r="D132"/>
  <c r="D136"/>
  <c r="D140"/>
  <c r="D144"/>
  <c r="D148"/>
  <c r="D152"/>
  <c r="D156"/>
  <c r="D160"/>
  <c r="L167"/>
  <c r="K184"/>
  <c r="W184"/>
  <c r="G194"/>
  <c r="K194"/>
  <c r="O194"/>
  <c r="S194"/>
  <c r="W194"/>
  <c r="AA194"/>
  <c r="AE194"/>
  <c r="AI194"/>
  <c r="AM194"/>
  <c r="H194"/>
  <c r="L194"/>
  <c r="P194"/>
  <c r="T194"/>
  <c r="X194"/>
  <c r="AB194"/>
  <c r="AF194"/>
  <c r="AJ194"/>
  <c r="D200"/>
  <c r="D199" s="1"/>
  <c r="E199"/>
  <c r="D207"/>
  <c r="D206" s="1"/>
  <c r="D164"/>
  <c r="I163"/>
  <c r="M163"/>
  <c r="Q163"/>
  <c r="U163"/>
  <c r="Y163"/>
  <c r="AC163"/>
  <c r="AG163"/>
  <c r="AK163"/>
  <c r="F163"/>
  <c r="J163"/>
  <c r="N163"/>
  <c r="R163"/>
  <c r="V163"/>
  <c r="Z163"/>
  <c r="AD163"/>
  <c r="AH163"/>
  <c r="AL163"/>
  <c r="G163"/>
  <c r="K163"/>
  <c r="O163"/>
  <c r="S163"/>
  <c r="W163"/>
  <c r="AA163"/>
  <c r="AE163"/>
  <c r="AI163"/>
  <c r="AM163"/>
  <c r="I167"/>
  <c r="M167"/>
  <c r="Q167"/>
  <c r="U167"/>
  <c r="Y167"/>
  <c r="AC167"/>
  <c r="AG167"/>
  <c r="AK167"/>
  <c r="F167"/>
  <c r="N167"/>
  <c r="R167"/>
  <c r="V167"/>
  <c r="Z167"/>
  <c r="AD167"/>
  <c r="AH167"/>
  <c r="AL167"/>
  <c r="G167"/>
  <c r="K167"/>
  <c r="O167"/>
  <c r="S167"/>
  <c r="W167"/>
  <c r="AA167"/>
  <c r="AE167"/>
  <c r="AI167"/>
  <c r="AM167"/>
  <c r="H167"/>
  <c r="D172"/>
  <c r="D180"/>
  <c r="F179"/>
  <c r="J179"/>
  <c r="N179"/>
  <c r="R179"/>
  <c r="V179"/>
  <c r="Z179"/>
  <c r="AD179"/>
  <c r="AH179"/>
  <c r="AL179"/>
  <c r="P184"/>
  <c r="T184"/>
  <c r="AF184"/>
  <c r="AJ184"/>
  <c r="D186"/>
  <c r="Q184"/>
  <c r="Y184"/>
  <c r="AC184"/>
  <c r="AK184"/>
  <c r="D190"/>
  <c r="D202"/>
  <c r="D205"/>
  <c r="D204" s="1"/>
  <c r="K239"/>
  <c r="O239"/>
  <c r="AA239"/>
  <c r="AA238" s="1"/>
  <c r="AE239"/>
  <c r="AM239"/>
  <c r="AM238" s="1"/>
  <c r="D203"/>
  <c r="F214"/>
  <c r="J214"/>
  <c r="N214"/>
  <c r="R214"/>
  <c r="V214"/>
  <c r="Z214"/>
  <c r="AD214"/>
  <c r="AH214"/>
  <c r="AL214"/>
  <c r="G214"/>
  <c r="K214"/>
  <c r="K213" s="1"/>
  <c r="O214"/>
  <c r="S214"/>
  <c r="W214"/>
  <c r="W213" s="1"/>
  <c r="AA214"/>
  <c r="AE214"/>
  <c r="AE213" s="1"/>
  <c r="AI214"/>
  <c r="AM214"/>
  <c r="P214"/>
  <c r="T214"/>
  <c r="T213" s="1"/>
  <c r="X214"/>
  <c r="AB214"/>
  <c r="AF214"/>
  <c r="AJ214"/>
  <c r="AJ213" s="1"/>
  <c r="D219"/>
  <c r="Z218"/>
  <c r="AD218"/>
  <c r="AL218"/>
  <c r="AM218"/>
  <c r="AM213" s="1"/>
  <c r="D223"/>
  <c r="D227"/>
  <c r="D233"/>
  <c r="D235"/>
  <c r="AI252"/>
  <c r="AI238" s="1"/>
  <c r="H214"/>
  <c r="L214"/>
  <c r="D234"/>
  <c r="H239"/>
  <c r="L239"/>
  <c r="L238" s="1"/>
  <c r="P239"/>
  <c r="P238" s="1"/>
  <c r="T239"/>
  <c r="T238" s="1"/>
  <c r="X239"/>
  <c r="X238" s="1"/>
  <c r="AB239"/>
  <c r="AB238" s="1"/>
  <c r="AF239"/>
  <c r="AF238" s="1"/>
  <c r="AJ239"/>
  <c r="AJ238" s="1"/>
  <c r="D241"/>
  <c r="I239"/>
  <c r="I238" s="1"/>
  <c r="M239"/>
  <c r="Q239"/>
  <c r="Q238" s="1"/>
  <c r="U239"/>
  <c r="U238" s="1"/>
  <c r="Y239"/>
  <c r="Y238" s="1"/>
  <c r="AC239"/>
  <c r="AG239"/>
  <c r="AG238" s="1"/>
  <c r="AK239"/>
  <c r="AK238" s="1"/>
  <c r="N239"/>
  <c r="R239"/>
  <c r="R238" s="1"/>
  <c r="V239"/>
  <c r="V238" s="1"/>
  <c r="Z239"/>
  <c r="AD239"/>
  <c r="AH239"/>
  <c r="AH238" s="1"/>
  <c r="D245"/>
  <c r="D249"/>
  <c r="D272"/>
  <c r="D277"/>
  <c r="D276" s="1"/>
  <c r="D317"/>
  <c r="D328"/>
  <c r="E359"/>
  <c r="I359"/>
  <c r="M359"/>
  <c r="Q359"/>
  <c r="U359"/>
  <c r="Y359"/>
  <c r="AC359"/>
  <c r="AG359"/>
  <c r="AK359"/>
  <c r="D370"/>
  <c r="D429"/>
  <c r="D521"/>
  <c r="AC557"/>
  <c r="D564"/>
  <c r="AI218"/>
  <c r="G252"/>
  <c r="K252"/>
  <c r="L349"/>
  <c r="T349"/>
  <c r="T316" s="1"/>
  <c r="AB349"/>
  <c r="D383"/>
  <c r="F575"/>
  <c r="N575"/>
  <c r="R575"/>
  <c r="V575"/>
  <c r="Z575"/>
  <c r="AD575"/>
  <c r="AH575"/>
  <c r="AL575"/>
  <c r="D576"/>
  <c r="D286"/>
  <c r="D285" s="1"/>
  <c r="H285"/>
  <c r="H284" s="1"/>
  <c r="L285"/>
  <c r="L284" s="1"/>
  <c r="P285"/>
  <c r="P284" s="1"/>
  <c r="T285"/>
  <c r="T284" s="1"/>
  <c r="X285"/>
  <c r="X284" s="1"/>
  <c r="AB285"/>
  <c r="AB284" s="1"/>
  <c r="AF285"/>
  <c r="AF284" s="1"/>
  <c r="AJ285"/>
  <c r="AJ284" s="1"/>
  <c r="F285"/>
  <c r="N285"/>
  <c r="V285"/>
  <c r="AD285"/>
  <c r="AD284" s="1"/>
  <c r="AL285"/>
  <c r="AA400"/>
  <c r="AA358" s="1"/>
  <c r="G428"/>
  <c r="K428"/>
  <c r="S428"/>
  <c r="AA428"/>
  <c r="AI428"/>
  <c r="D460"/>
  <c r="J473"/>
  <c r="N473"/>
  <c r="R473"/>
  <c r="V473"/>
  <c r="AD473"/>
  <c r="AH473"/>
  <c r="H473"/>
  <c r="L473"/>
  <c r="P473"/>
  <c r="T473"/>
  <c r="X473"/>
  <c r="AB473"/>
  <c r="AF473"/>
  <c r="AJ473"/>
  <c r="D484"/>
  <c r="L500"/>
  <c r="J349"/>
  <c r="G349"/>
  <c r="D410"/>
  <c r="S437"/>
  <c r="W437"/>
  <c r="AA437"/>
  <c r="AE437"/>
  <c r="AI437"/>
  <c r="AM437"/>
  <c r="D438"/>
  <c r="AE473"/>
  <c r="D526"/>
  <c r="D168"/>
  <c r="E167"/>
  <c r="G238"/>
  <c r="U27"/>
  <c r="E24"/>
  <c r="E27" s="1"/>
  <c r="I24"/>
  <c r="M24"/>
  <c r="Q24"/>
  <c r="Q27" s="1"/>
  <c r="U24"/>
  <c r="Y24"/>
  <c r="AC24"/>
  <c r="AC27" s="1"/>
  <c r="AG24"/>
  <c r="AG27" s="1"/>
  <c r="AK24"/>
  <c r="AK27" s="1"/>
  <c r="D56"/>
  <c r="D60"/>
  <c r="D64"/>
  <c r="D68"/>
  <c r="F72"/>
  <c r="J72"/>
  <c r="N72"/>
  <c r="R72"/>
  <c r="V72"/>
  <c r="Z72"/>
  <c r="AD72"/>
  <c r="AH72"/>
  <c r="AL72"/>
  <c r="F88"/>
  <c r="J88"/>
  <c r="N88"/>
  <c r="R88"/>
  <c r="V88"/>
  <c r="Z88"/>
  <c r="AD88"/>
  <c r="AH88"/>
  <c r="D121"/>
  <c r="D125"/>
  <c r="D129"/>
  <c r="D133"/>
  <c r="D137"/>
  <c r="D141"/>
  <c r="D145"/>
  <c r="D149"/>
  <c r="D153"/>
  <c r="D157"/>
  <c r="D161"/>
  <c r="D165"/>
  <c r="Z213"/>
  <c r="AD213"/>
  <c r="O213"/>
  <c r="F238"/>
  <c r="J238"/>
  <c r="V27"/>
  <c r="AL27"/>
  <c r="F5"/>
  <c r="J5"/>
  <c r="J27" s="1"/>
  <c r="H28"/>
  <c r="L28"/>
  <c r="P28"/>
  <c r="P39" s="1"/>
  <c r="T28"/>
  <c r="X28"/>
  <c r="AB28"/>
  <c r="AF28"/>
  <c r="AF39" s="1"/>
  <c r="AJ28"/>
  <c r="E28"/>
  <c r="E39" s="1"/>
  <c r="I28"/>
  <c r="I39" s="1"/>
  <c r="M28"/>
  <c r="M39" s="1"/>
  <c r="Q28"/>
  <c r="Q39" s="1"/>
  <c r="U28"/>
  <c r="U39" s="1"/>
  <c r="Y28"/>
  <c r="AC28"/>
  <c r="AG28"/>
  <c r="AK28"/>
  <c r="AK39" s="1"/>
  <c r="D32"/>
  <c r="D50"/>
  <c r="D49" s="1"/>
  <c r="H72"/>
  <c r="L72"/>
  <c r="P72"/>
  <c r="T72"/>
  <c r="X72"/>
  <c r="AB72"/>
  <c r="AF72"/>
  <c r="AJ72"/>
  <c r="D76"/>
  <c r="D80"/>
  <c r="H88"/>
  <c r="L88"/>
  <c r="P88"/>
  <c r="T88"/>
  <c r="X88"/>
  <c r="AB88"/>
  <c r="AF88"/>
  <c r="AJ88"/>
  <c r="AL88"/>
  <c r="D92"/>
  <c r="O95"/>
  <c r="D122"/>
  <c r="D126"/>
  <c r="D130"/>
  <c r="D134"/>
  <c r="D138"/>
  <c r="D142"/>
  <c r="D146"/>
  <c r="D150"/>
  <c r="D154"/>
  <c r="D158"/>
  <c r="D162"/>
  <c r="D166"/>
  <c r="D473"/>
  <c r="G28"/>
  <c r="D35"/>
  <c r="K34"/>
  <c r="O34"/>
  <c r="O39" s="1"/>
  <c r="S34"/>
  <c r="W34"/>
  <c r="AA34"/>
  <c r="AA39" s="1"/>
  <c r="AA48" s="1"/>
  <c r="AE34"/>
  <c r="AE39" s="1"/>
  <c r="AI34"/>
  <c r="AI39" s="1"/>
  <c r="AI48" s="1"/>
  <c r="AM34"/>
  <c r="AM39" s="1"/>
  <c r="AM48" s="1"/>
  <c r="H34"/>
  <c r="L34"/>
  <c r="P34"/>
  <c r="T34"/>
  <c r="T39" s="1"/>
  <c r="T48" s="1"/>
  <c r="X34"/>
  <c r="AB34"/>
  <c r="AB39" s="1"/>
  <c r="AJ34"/>
  <c r="I34"/>
  <c r="AC34"/>
  <c r="F69"/>
  <c r="J69"/>
  <c r="N69"/>
  <c r="R69"/>
  <c r="V69"/>
  <c r="Z69"/>
  <c r="AD69"/>
  <c r="AH69"/>
  <c r="AL69"/>
  <c r="K69"/>
  <c r="O69"/>
  <c r="S69"/>
  <c r="W69"/>
  <c r="AA69"/>
  <c r="AE69"/>
  <c r="AI69"/>
  <c r="AM69"/>
  <c r="E84"/>
  <c r="I84"/>
  <c r="M84"/>
  <c r="Q84"/>
  <c r="U84"/>
  <c r="Y84"/>
  <c r="AC84"/>
  <c r="AG84"/>
  <c r="AK84"/>
  <c r="F84"/>
  <c r="J84"/>
  <c r="N84"/>
  <c r="R84"/>
  <c r="V84"/>
  <c r="Z84"/>
  <c r="AD84"/>
  <c r="AH84"/>
  <c r="AL84"/>
  <c r="D98"/>
  <c r="K95"/>
  <c r="S95"/>
  <c r="W95"/>
  <c r="AA95"/>
  <c r="AE95"/>
  <c r="AI95"/>
  <c r="AM95"/>
  <c r="D123"/>
  <c r="D127"/>
  <c r="D131"/>
  <c r="D135"/>
  <c r="D139"/>
  <c r="D143"/>
  <c r="D147"/>
  <c r="D151"/>
  <c r="D155"/>
  <c r="D159"/>
  <c r="E163"/>
  <c r="D171"/>
  <c r="D175"/>
  <c r="E179"/>
  <c r="D183"/>
  <c r="D182" s="1"/>
  <c r="D185"/>
  <c r="M184"/>
  <c r="AG184"/>
  <c r="D189"/>
  <c r="D196"/>
  <c r="D217"/>
  <c r="F218"/>
  <c r="N218"/>
  <c r="N213" s="1"/>
  <c r="R218"/>
  <c r="R213" s="1"/>
  <c r="V218"/>
  <c r="AH218"/>
  <c r="AH213" s="1"/>
  <c r="D222"/>
  <c r="D226"/>
  <c r="D232"/>
  <c r="D240"/>
  <c r="D244"/>
  <c r="D248"/>
  <c r="E252"/>
  <c r="D256"/>
  <c r="D260"/>
  <c r="D264"/>
  <c r="D265"/>
  <c r="D269"/>
  <c r="D323"/>
  <c r="D344"/>
  <c r="AA349"/>
  <c r="F359"/>
  <c r="F358" s="1"/>
  <c r="J359"/>
  <c r="N359"/>
  <c r="N358" s="1"/>
  <c r="R359"/>
  <c r="R358" s="1"/>
  <c r="V359"/>
  <c r="V358" s="1"/>
  <c r="Z359"/>
  <c r="AD359"/>
  <c r="AH359"/>
  <c r="AH358" s="1"/>
  <c r="AL359"/>
  <c r="AL358" s="1"/>
  <c r="D378"/>
  <c r="E428"/>
  <c r="I428"/>
  <c r="M428"/>
  <c r="Q428"/>
  <c r="U428"/>
  <c r="Y428"/>
  <c r="AC428"/>
  <c r="AG428"/>
  <c r="AK428"/>
  <c r="D433"/>
  <c r="K473"/>
  <c r="S473"/>
  <c r="AA473"/>
  <c r="AI473"/>
  <c r="D494"/>
  <c r="P500"/>
  <c r="T500"/>
  <c r="AF500"/>
  <c r="AJ500"/>
  <c r="G500"/>
  <c r="K500"/>
  <c r="O500"/>
  <c r="S500"/>
  <c r="W500"/>
  <c r="AA500"/>
  <c r="AE500"/>
  <c r="AI500"/>
  <c r="AM500"/>
  <c r="D536"/>
  <c r="K557"/>
  <c r="S557"/>
  <c r="W557"/>
  <c r="AA557"/>
  <c r="AI557"/>
  <c r="AM557"/>
  <c r="D568"/>
  <c r="AF349"/>
  <c r="AF316" s="1"/>
  <c r="AF283" s="1"/>
  <c r="AF598" s="1"/>
  <c r="K358"/>
  <c r="D588"/>
  <c r="D169"/>
  <c r="D173"/>
  <c r="D177"/>
  <c r="D181"/>
  <c r="G184"/>
  <c r="O184"/>
  <c r="S184"/>
  <c r="AA184"/>
  <c r="D187"/>
  <c r="D191"/>
  <c r="D198"/>
  <c r="D197" s="1"/>
  <c r="D215"/>
  <c r="D220"/>
  <c r="D224"/>
  <c r="D228"/>
  <c r="D230"/>
  <c r="D242"/>
  <c r="D246"/>
  <c r="D250"/>
  <c r="D254"/>
  <c r="D258"/>
  <c r="D262"/>
  <c r="D267"/>
  <c r="D271"/>
  <c r="G285"/>
  <c r="G284" s="1"/>
  <c r="K285"/>
  <c r="K284" s="1"/>
  <c r="O285"/>
  <c r="O284" s="1"/>
  <c r="S285"/>
  <c r="S284" s="1"/>
  <c r="W285"/>
  <c r="W284" s="1"/>
  <c r="AA285"/>
  <c r="AA284" s="1"/>
  <c r="AE285"/>
  <c r="AE284" s="1"/>
  <c r="AI285"/>
  <c r="AI284" s="1"/>
  <c r="AM285"/>
  <c r="AM284" s="1"/>
  <c r="E285"/>
  <c r="E284" s="1"/>
  <c r="I285"/>
  <c r="I284" s="1"/>
  <c r="M285"/>
  <c r="M284" s="1"/>
  <c r="Q285"/>
  <c r="Q284" s="1"/>
  <c r="U285"/>
  <c r="U284" s="1"/>
  <c r="Y285"/>
  <c r="Y284" s="1"/>
  <c r="AC285"/>
  <c r="AC284" s="1"/>
  <c r="AG285"/>
  <c r="AG284" s="1"/>
  <c r="AK285"/>
  <c r="AK284" s="1"/>
  <c r="J316"/>
  <c r="Z316"/>
  <c r="P349"/>
  <c r="P316" s="1"/>
  <c r="P283" s="1"/>
  <c r="P598" s="1"/>
  <c r="X349"/>
  <c r="X316" s="1"/>
  <c r="X283" s="1"/>
  <c r="X598" s="1"/>
  <c r="AL349"/>
  <c r="D360"/>
  <c r="D447"/>
  <c r="D437" s="1"/>
  <c r="H463"/>
  <c r="L463"/>
  <c r="P463"/>
  <c r="T463"/>
  <c r="X463"/>
  <c r="AB463"/>
  <c r="AF463"/>
  <c r="AJ463"/>
  <c r="F483"/>
  <c r="J483"/>
  <c r="N483"/>
  <c r="R483"/>
  <c r="V483"/>
  <c r="Z483"/>
  <c r="AD483"/>
  <c r="AH483"/>
  <c r="AL483"/>
  <c r="M557"/>
  <c r="D575"/>
  <c r="D170"/>
  <c r="D174"/>
  <c r="D178"/>
  <c r="D188"/>
  <c r="D192"/>
  <c r="D195"/>
  <c r="D216"/>
  <c r="G218"/>
  <c r="G213" s="1"/>
  <c r="S218"/>
  <c r="AA218"/>
  <c r="AA213" s="1"/>
  <c r="D221"/>
  <c r="D225"/>
  <c r="D229"/>
  <c r="D231"/>
  <c r="E239"/>
  <c r="E238" s="1"/>
  <c r="D243"/>
  <c r="D247"/>
  <c r="D251"/>
  <c r="D255"/>
  <c r="D259"/>
  <c r="D263"/>
  <c r="D268"/>
  <c r="F284"/>
  <c r="J284"/>
  <c r="N284"/>
  <c r="R284"/>
  <c r="V284"/>
  <c r="Z284"/>
  <c r="AH284"/>
  <c r="AL284"/>
  <c r="D308"/>
  <c r="L316"/>
  <c r="L283" s="1"/>
  <c r="L598" s="1"/>
  <c r="D336"/>
  <c r="D335" s="1"/>
  <c r="D350"/>
  <c r="V349"/>
  <c r="V316" s="1"/>
  <c r="V283" s="1"/>
  <c r="V598" s="1"/>
  <c r="AJ349"/>
  <c r="O349"/>
  <c r="O316" s="1"/>
  <c r="S349"/>
  <c r="S316" s="1"/>
  <c r="S283" s="1"/>
  <c r="S598" s="1"/>
  <c r="W349"/>
  <c r="W316" s="1"/>
  <c r="W283" s="1"/>
  <c r="W598" s="1"/>
  <c r="AE349"/>
  <c r="AE316" s="1"/>
  <c r="AI349"/>
  <c r="AI316" s="1"/>
  <c r="AM349"/>
  <c r="AM316" s="1"/>
  <c r="D374"/>
  <c r="G400"/>
  <c r="G358" s="1"/>
  <c r="O400"/>
  <c r="O358" s="1"/>
  <c r="S400"/>
  <c r="S358" s="1"/>
  <c r="W400"/>
  <c r="W358" s="1"/>
  <c r="AE400"/>
  <c r="AE358" s="1"/>
  <c r="AI400"/>
  <c r="AI358" s="1"/>
  <c r="AM400"/>
  <c r="AM358" s="1"/>
  <c r="D401"/>
  <c r="D400" s="1"/>
  <c r="E400"/>
  <c r="E358" s="1"/>
  <c r="I400"/>
  <c r="I358" s="1"/>
  <c r="M400"/>
  <c r="Q400"/>
  <c r="Q358" s="1"/>
  <c r="U400"/>
  <c r="U358" s="1"/>
  <c r="Y400"/>
  <c r="Y358" s="1"/>
  <c r="AC400"/>
  <c r="AC358" s="1"/>
  <c r="AG400"/>
  <c r="AG358" s="1"/>
  <c r="AK400"/>
  <c r="AK358" s="1"/>
  <c r="L428"/>
  <c r="P428"/>
  <c r="T428"/>
  <c r="AB428"/>
  <c r="AF428"/>
  <c r="AJ428"/>
  <c r="D464"/>
  <c r="D463" s="1"/>
  <c r="E473"/>
  <c r="I473"/>
  <c r="M473"/>
  <c r="Q473"/>
  <c r="U473"/>
  <c r="Y473"/>
  <c r="AC473"/>
  <c r="AG473"/>
  <c r="AK473"/>
  <c r="E483"/>
  <c r="I483"/>
  <c r="M483"/>
  <c r="Q483"/>
  <c r="U483"/>
  <c r="Y483"/>
  <c r="AC483"/>
  <c r="AG483"/>
  <c r="AK483"/>
  <c r="D488"/>
  <c r="D483" s="1"/>
  <c r="G483"/>
  <c r="K483"/>
  <c r="O483"/>
  <c r="S483"/>
  <c r="W483"/>
  <c r="AA483"/>
  <c r="AE483"/>
  <c r="AI483"/>
  <c r="AM483"/>
  <c r="D513"/>
  <c r="E500"/>
  <c r="I500"/>
  <c r="M500"/>
  <c r="Q500"/>
  <c r="U500"/>
  <c r="Y500"/>
  <c r="AC500"/>
  <c r="AG500"/>
  <c r="AK500"/>
  <c r="D530"/>
  <c r="Q557"/>
  <c r="U557"/>
  <c r="AG557"/>
  <c r="AK557"/>
  <c r="D558"/>
  <c r="H557"/>
  <c r="L557"/>
  <c r="P557"/>
  <c r="T557"/>
  <c r="X557"/>
  <c r="AB557"/>
  <c r="AF557"/>
  <c r="AJ557"/>
  <c r="AJ436" s="1"/>
  <c r="AJ427" s="1"/>
  <c r="G575"/>
  <c r="K575"/>
  <c r="O575"/>
  <c r="S575"/>
  <c r="W575"/>
  <c r="AA575"/>
  <c r="AE575"/>
  <c r="AI575"/>
  <c r="AM575"/>
  <c r="X39"/>
  <c r="X48" s="1"/>
  <c r="D6"/>
  <c r="D7"/>
  <c r="D15"/>
  <c r="D19"/>
  <c r="D23"/>
  <c r="D26"/>
  <c r="D30"/>
  <c r="D37"/>
  <c r="K5"/>
  <c r="K27" s="1"/>
  <c r="D11"/>
  <c r="D8"/>
  <c r="D12"/>
  <c r="D16"/>
  <c r="D20"/>
  <c r="D31"/>
  <c r="F53"/>
  <c r="J53"/>
  <c r="N53"/>
  <c r="R53"/>
  <c r="V53"/>
  <c r="Z53"/>
  <c r="AD53"/>
  <c r="AH53"/>
  <c r="AL53"/>
  <c r="K53"/>
  <c r="O53"/>
  <c r="S53"/>
  <c r="W53"/>
  <c r="AA53"/>
  <c r="AE53"/>
  <c r="AE211" s="1"/>
  <c r="AI53"/>
  <c r="AM53"/>
  <c r="K39"/>
  <c r="D214"/>
  <c r="O5"/>
  <c r="O27" s="1"/>
  <c r="D10"/>
  <c r="D14"/>
  <c r="D18"/>
  <c r="D22"/>
  <c r="D33"/>
  <c r="D36"/>
  <c r="D41"/>
  <c r="D40" s="1"/>
  <c r="D55"/>
  <c r="D59"/>
  <c r="D63"/>
  <c r="D67"/>
  <c r="D71"/>
  <c r="D75"/>
  <c r="D79"/>
  <c r="D83"/>
  <c r="D87"/>
  <c r="D91"/>
  <c r="D97"/>
  <c r="G316"/>
  <c r="K316"/>
  <c r="K283" s="1"/>
  <c r="K598" s="1"/>
  <c r="AA316"/>
  <c r="AA283" s="1"/>
  <c r="AA598" s="1"/>
  <c r="N349"/>
  <c r="N316" s="1"/>
  <c r="N283" s="1"/>
  <c r="N598" s="1"/>
  <c r="AD349"/>
  <c r="AD316" s="1"/>
  <c r="AD283" s="1"/>
  <c r="AD598" s="1"/>
  <c r="AI436"/>
  <c r="AI427" s="1"/>
  <c r="F95"/>
  <c r="J95"/>
  <c r="N95"/>
  <c r="R95"/>
  <c r="V95"/>
  <c r="Z95"/>
  <c r="AD95"/>
  <c r="AH95"/>
  <c r="AL95"/>
  <c r="X184"/>
  <c r="H218"/>
  <c r="H213" s="1"/>
  <c r="X218"/>
  <c r="AL316"/>
  <c r="E557"/>
  <c r="F184"/>
  <c r="F211" s="1"/>
  <c r="J184"/>
  <c r="N184"/>
  <c r="R184"/>
  <c r="V184"/>
  <c r="Z184"/>
  <c r="AD184"/>
  <c r="AH184"/>
  <c r="AL184"/>
  <c r="D57"/>
  <c r="D61"/>
  <c r="D65"/>
  <c r="G69"/>
  <c r="D73"/>
  <c r="D77"/>
  <c r="D81"/>
  <c r="D85"/>
  <c r="D89"/>
  <c r="D93"/>
  <c r="G95"/>
  <c r="D99"/>
  <c r="D101"/>
  <c r="I95"/>
  <c r="M95"/>
  <c r="Q95"/>
  <c r="U95"/>
  <c r="Y95"/>
  <c r="AC95"/>
  <c r="AG95"/>
  <c r="AK95"/>
  <c r="D105"/>
  <c r="D109"/>
  <c r="D113"/>
  <c r="L184"/>
  <c r="AB184"/>
  <c r="H316"/>
  <c r="H283" s="1"/>
  <c r="H598" s="1"/>
  <c r="AB316"/>
  <c r="AB283" s="1"/>
  <c r="AB598" s="1"/>
  <c r="AJ316"/>
  <c r="AJ283" s="1"/>
  <c r="AJ598" s="1"/>
  <c r="G557"/>
  <c r="O557"/>
  <c r="AE557"/>
  <c r="D38"/>
  <c r="D45"/>
  <c r="D44" s="1"/>
  <c r="D54"/>
  <c r="D58"/>
  <c r="D62"/>
  <c r="D66"/>
  <c r="D70"/>
  <c r="D74"/>
  <c r="D78"/>
  <c r="D82"/>
  <c r="D86"/>
  <c r="D90"/>
  <c r="D94"/>
  <c r="D96"/>
  <c r="D100"/>
  <c r="D102"/>
  <c r="D106"/>
  <c r="D110"/>
  <c r="D114"/>
  <c r="D119"/>
  <c r="E184"/>
  <c r="AF213"/>
  <c r="I218"/>
  <c r="I213" s="1"/>
  <c r="M218"/>
  <c r="M213" s="1"/>
  <c r="Q218"/>
  <c r="Q213" s="1"/>
  <c r="U218"/>
  <c r="Y218"/>
  <c r="Y213" s="1"/>
  <c r="AC218"/>
  <c r="AC213" s="1"/>
  <c r="AG218"/>
  <c r="AG213" s="1"/>
  <c r="AK218"/>
  <c r="G34"/>
  <c r="G39" s="1"/>
  <c r="G40"/>
  <c r="G44"/>
  <c r="G49"/>
  <c r="G53"/>
  <c r="D103"/>
  <c r="D107"/>
  <c r="D111"/>
  <c r="H184"/>
  <c r="H359"/>
  <c r="H358" s="1"/>
  <c r="L359"/>
  <c r="L358" s="1"/>
  <c r="P359"/>
  <c r="P358" s="1"/>
  <c r="T359"/>
  <c r="T358" s="1"/>
  <c r="X359"/>
  <c r="X358" s="1"/>
  <c r="AB359"/>
  <c r="AB358" s="1"/>
  <c r="AF359"/>
  <c r="AF358" s="1"/>
  <c r="AJ359"/>
  <c r="AJ358" s="1"/>
  <c r="F500"/>
  <c r="J500"/>
  <c r="N500"/>
  <c r="R500"/>
  <c r="V500"/>
  <c r="Z500"/>
  <c r="AD500"/>
  <c r="AH500"/>
  <c r="AL500"/>
  <c r="G5"/>
  <c r="G27" s="1"/>
  <c r="AC211"/>
  <c r="E95"/>
  <c r="D104"/>
  <c r="D108"/>
  <c r="D112"/>
  <c r="Z283"/>
  <c r="Z598" s="1"/>
  <c r="E316"/>
  <c r="E283" s="1"/>
  <c r="E598" s="1"/>
  <c r="I356"/>
  <c r="I349" s="1"/>
  <c r="I316" s="1"/>
  <c r="M356"/>
  <c r="M349" s="1"/>
  <c r="M316" s="1"/>
  <c r="M283" s="1"/>
  <c r="M598" s="1"/>
  <c r="Q356"/>
  <c r="Q349" s="1"/>
  <c r="Q316" s="1"/>
  <c r="U356"/>
  <c r="U349" s="1"/>
  <c r="U316" s="1"/>
  <c r="U283" s="1"/>
  <c r="U598" s="1"/>
  <c r="Y356"/>
  <c r="Y349" s="1"/>
  <c r="Y316" s="1"/>
  <c r="AC356"/>
  <c r="AC349" s="1"/>
  <c r="AC316" s="1"/>
  <c r="AC283" s="1"/>
  <c r="AC598" s="1"/>
  <c r="AG356"/>
  <c r="AG349" s="1"/>
  <c r="AG316" s="1"/>
  <c r="AK356"/>
  <c r="AK349" s="1"/>
  <c r="AK316" s="1"/>
  <c r="AK283" s="1"/>
  <c r="AK598" s="1"/>
  <c r="T436"/>
  <c r="T427" s="1"/>
  <c r="D508"/>
  <c r="F573"/>
  <c r="F557" s="1"/>
  <c r="J573"/>
  <c r="J557" s="1"/>
  <c r="N573"/>
  <c r="N557" s="1"/>
  <c r="R573"/>
  <c r="R557" s="1"/>
  <c r="V573"/>
  <c r="V557" s="1"/>
  <c r="Z573"/>
  <c r="Z557" s="1"/>
  <c r="AD573"/>
  <c r="AD557" s="1"/>
  <c r="AH573"/>
  <c r="AH557" s="1"/>
  <c r="AL573"/>
  <c r="AL557" s="1"/>
  <c r="E575"/>
  <c r="I575"/>
  <c r="M575"/>
  <c r="Q575"/>
  <c r="U575"/>
  <c r="U436" s="1"/>
  <c r="U427" s="1"/>
  <c r="Y575"/>
  <c r="AC575"/>
  <c r="AG575"/>
  <c r="AK575"/>
  <c r="E237"/>
  <c r="D357"/>
  <c r="D356" s="1"/>
  <c r="D349" s="1"/>
  <c r="D25"/>
  <c r="D29"/>
  <c r="D43"/>
  <c r="D42" s="1"/>
  <c r="D47"/>
  <c r="D46" s="1"/>
  <c r="D52"/>
  <c r="D51" s="1"/>
  <c r="J358"/>
  <c r="Z358"/>
  <c r="AD358"/>
  <c r="R316"/>
  <c r="R283" s="1"/>
  <c r="R598" s="1"/>
  <c r="AH316"/>
  <c r="D574"/>
  <c r="D573" s="1"/>
  <c r="F26" i="1"/>
  <c r="F25"/>
  <c r="F23"/>
  <c r="F22"/>
  <c r="F21"/>
  <c r="F20"/>
  <c r="I19"/>
  <c r="H19"/>
  <c r="G19"/>
  <c r="F19"/>
  <c r="E19"/>
  <c r="D19"/>
  <c r="C16"/>
  <c r="C15"/>
  <c r="C14"/>
  <c r="C25" s="1"/>
  <c r="C10"/>
  <c r="I9"/>
  <c r="H9"/>
  <c r="G9"/>
  <c r="F9"/>
  <c r="E9"/>
  <c r="D9"/>
  <c r="C8"/>
  <c r="C7"/>
  <c r="C22" s="1"/>
  <c r="H238" i="16" l="1"/>
  <c r="L39"/>
  <c r="F27"/>
  <c r="F48" s="1"/>
  <c r="F212" s="1"/>
  <c r="D69"/>
  <c r="D163"/>
  <c r="D115"/>
  <c r="AC39"/>
  <c r="E436"/>
  <c r="E427" s="1"/>
  <c r="E599" s="1"/>
  <c r="Q48"/>
  <c r="D284"/>
  <c r="T283"/>
  <c r="T598" s="1"/>
  <c r="M358"/>
  <c r="AL213"/>
  <c r="J283"/>
  <c r="J598" s="1"/>
  <c r="D359"/>
  <c r="D358" s="1"/>
  <c r="AK48"/>
  <c r="Y27"/>
  <c r="I27"/>
  <c r="AL39"/>
  <c r="AL48" s="1"/>
  <c r="Q211"/>
  <c r="U211"/>
  <c r="P213"/>
  <c r="S39"/>
  <c r="S48" s="1"/>
  <c r="J211"/>
  <c r="AF27"/>
  <c r="P27"/>
  <c r="D24"/>
  <c r="AL283"/>
  <c r="AL598" s="1"/>
  <c r="AG39"/>
  <c r="W436"/>
  <c r="W427" s="1"/>
  <c r="Z238"/>
  <c r="J213"/>
  <c r="AE238"/>
  <c r="M27"/>
  <c r="W39"/>
  <c r="W48" s="1"/>
  <c r="AH39"/>
  <c r="AH48" s="1"/>
  <c r="AI213"/>
  <c r="L211"/>
  <c r="AK211"/>
  <c r="D193"/>
  <c r="D184" s="1"/>
  <c r="AM211"/>
  <c r="W211"/>
  <c r="W212" s="1"/>
  <c r="W275" s="1"/>
  <c r="W279" s="1"/>
  <c r="AL211"/>
  <c r="Q436"/>
  <c r="Q427" s="1"/>
  <c r="Q599" s="1"/>
  <c r="D179"/>
  <c r="M211"/>
  <c r="L48"/>
  <c r="AE48"/>
  <c r="H39"/>
  <c r="AJ27"/>
  <c r="AK213"/>
  <c r="U213"/>
  <c r="AB211"/>
  <c r="Y211"/>
  <c r="I211"/>
  <c r="AA211"/>
  <c r="K211"/>
  <c r="Z211"/>
  <c r="AF436"/>
  <c r="P436"/>
  <c r="P427" s="1"/>
  <c r="G283"/>
  <c r="G598" s="1"/>
  <c r="Y39"/>
  <c r="Y48" s="1"/>
  <c r="AC238"/>
  <c r="M238"/>
  <c r="O238"/>
  <c r="AL238"/>
  <c r="AM283"/>
  <c r="AM598" s="1"/>
  <c r="AA212"/>
  <c r="AA436"/>
  <c r="AA427" s="1"/>
  <c r="AA599" s="1"/>
  <c r="J39"/>
  <c r="J48" s="1"/>
  <c r="V211"/>
  <c r="O211"/>
  <c r="AF211"/>
  <c r="AJ39"/>
  <c r="AJ48" s="1"/>
  <c r="D201"/>
  <c r="N27"/>
  <c r="AB27"/>
  <c r="AB48" s="1"/>
  <c r="R39"/>
  <c r="R48" s="1"/>
  <c r="D557"/>
  <c r="M436"/>
  <c r="M427" s="1"/>
  <c r="M599" s="1"/>
  <c r="M600" s="1"/>
  <c r="D53"/>
  <c r="P48"/>
  <c r="AB436"/>
  <c r="AB427" s="1"/>
  <c r="AB599" s="1"/>
  <c r="AB600" s="1"/>
  <c r="L436"/>
  <c r="L427" s="1"/>
  <c r="O436"/>
  <c r="O427" s="1"/>
  <c r="O599" s="1"/>
  <c r="Y436"/>
  <c r="Y427" s="1"/>
  <c r="Y599" s="1"/>
  <c r="I436"/>
  <c r="I427" s="1"/>
  <c r="I599" s="1"/>
  <c r="AI599"/>
  <c r="AI283"/>
  <c r="AI598" s="1"/>
  <c r="D194"/>
  <c r="D167"/>
  <c r="V436"/>
  <c r="V427" s="1"/>
  <c r="V599" s="1"/>
  <c r="X436"/>
  <c r="X427" s="1"/>
  <c r="H436"/>
  <c r="H427" s="1"/>
  <c r="F283"/>
  <c r="F598" s="1"/>
  <c r="AE283"/>
  <c r="AE598" s="1"/>
  <c r="O283"/>
  <c r="O598" s="1"/>
  <c r="D176"/>
  <c r="AM436"/>
  <c r="AM427" s="1"/>
  <c r="AM599" s="1"/>
  <c r="S436"/>
  <c r="S427" s="1"/>
  <c r="S599" s="1"/>
  <c r="K436"/>
  <c r="K427" s="1"/>
  <c r="K599" s="1"/>
  <c r="D252"/>
  <c r="F213"/>
  <c r="AG211"/>
  <c r="AJ211"/>
  <c r="T211"/>
  <c r="T212" s="1"/>
  <c r="T275" s="1"/>
  <c r="T279" s="1"/>
  <c r="AF48"/>
  <c r="AF212" s="1"/>
  <c r="AF275" s="1"/>
  <c r="AF279" s="1"/>
  <c r="E48"/>
  <c r="AD238"/>
  <c r="N238"/>
  <c r="K238"/>
  <c r="H27"/>
  <c r="Z39"/>
  <c r="Z48" s="1"/>
  <c r="N39"/>
  <c r="AC436"/>
  <c r="AC427" s="1"/>
  <c r="AC599" s="1"/>
  <c r="D500"/>
  <c r="N436"/>
  <c r="N427" s="1"/>
  <c r="AH436"/>
  <c r="AH427" s="1"/>
  <c r="AH599" s="1"/>
  <c r="Z436"/>
  <c r="Z427" s="1"/>
  <c r="J436"/>
  <c r="J427" s="1"/>
  <c r="AG283"/>
  <c r="AG598" s="1"/>
  <c r="Q283"/>
  <c r="Q598" s="1"/>
  <c r="Q600" s="1"/>
  <c r="G436"/>
  <c r="G427" s="1"/>
  <c r="G599" s="1"/>
  <c r="X213"/>
  <c r="S213"/>
  <c r="D428"/>
  <c r="V213"/>
  <c r="P211"/>
  <c r="V39"/>
  <c r="V48" s="1"/>
  <c r="AG48"/>
  <c r="AI600"/>
  <c r="AA275"/>
  <c r="AA279" s="1"/>
  <c r="D239"/>
  <c r="AK436"/>
  <c r="AK427" s="1"/>
  <c r="AK599" s="1"/>
  <c r="AF427"/>
  <c r="S600"/>
  <c r="H211"/>
  <c r="AL212"/>
  <c r="AL275" s="1"/>
  <c r="AL279" s="1"/>
  <c r="D88"/>
  <c r="D72"/>
  <c r="AD211"/>
  <c r="AD212" s="1"/>
  <c r="AD275" s="1"/>
  <c r="AD279" s="1"/>
  <c r="N211"/>
  <c r="X211"/>
  <c r="X212" s="1"/>
  <c r="X275" s="1"/>
  <c r="X279" s="1"/>
  <c r="D34"/>
  <c r="I48"/>
  <c r="P212"/>
  <c r="P275" s="1"/>
  <c r="P279" s="1"/>
  <c r="M48"/>
  <c r="U48"/>
  <c r="U212" s="1"/>
  <c r="U275" s="1"/>
  <c r="U279" s="1"/>
  <c r="D316"/>
  <c r="D283" s="1"/>
  <c r="D598" s="1"/>
  <c r="R436"/>
  <c r="R427" s="1"/>
  <c r="R599" s="1"/>
  <c r="R600" s="1"/>
  <c r="Y283"/>
  <c r="Y598" s="1"/>
  <c r="I283"/>
  <c r="I598" s="1"/>
  <c r="Q212"/>
  <c r="Q275" s="1"/>
  <c r="Q279" s="1"/>
  <c r="AE436"/>
  <c r="AE427" s="1"/>
  <c r="AE599" s="1"/>
  <c r="AE600" s="1"/>
  <c r="AM212"/>
  <c r="AM275" s="1"/>
  <c r="AM279" s="1"/>
  <c r="O48"/>
  <c r="AC48"/>
  <c r="U599"/>
  <c r="U600" s="1"/>
  <c r="AH283"/>
  <c r="AH598" s="1"/>
  <c r="AG436"/>
  <c r="AG427" s="1"/>
  <c r="AG599" s="1"/>
  <c r="AG600" s="1"/>
  <c r="F436"/>
  <c r="F427" s="1"/>
  <c r="F599" s="1"/>
  <c r="AK212"/>
  <c r="AK275" s="1"/>
  <c r="AK279" s="1"/>
  <c r="AI211"/>
  <c r="AI212" s="1"/>
  <c r="AI275" s="1"/>
  <c r="AI279" s="1"/>
  <c r="S211"/>
  <c r="S212" s="1"/>
  <c r="S275" s="1"/>
  <c r="S279" s="1"/>
  <c r="S601" s="1"/>
  <c r="AH211"/>
  <c r="AH212" s="1"/>
  <c r="AH275" s="1"/>
  <c r="AH279" s="1"/>
  <c r="R211"/>
  <c r="W599"/>
  <c r="W600" s="1"/>
  <c r="L212"/>
  <c r="L275" s="1"/>
  <c r="L279" s="1"/>
  <c r="E211"/>
  <c r="E212" s="1"/>
  <c r="AD436"/>
  <c r="AD427" s="1"/>
  <c r="AM600"/>
  <c r="AM601" s="1"/>
  <c r="G600"/>
  <c r="D95"/>
  <c r="AE212"/>
  <c r="AE275" s="1"/>
  <c r="AE279" s="1"/>
  <c r="D5"/>
  <c r="D27" s="1"/>
  <c r="D28"/>
  <c r="AC212"/>
  <c r="AC275" s="1"/>
  <c r="AC279" s="1"/>
  <c r="K48"/>
  <c r="AG212"/>
  <c r="AG275" s="1"/>
  <c r="AG279" s="1"/>
  <c r="AL436"/>
  <c r="AL427" s="1"/>
  <c r="AL599" s="1"/>
  <c r="O600"/>
  <c r="D84"/>
  <c r="AK600"/>
  <c r="E600"/>
  <c r="Y600"/>
  <c r="D436"/>
  <c r="AC600"/>
  <c r="AC601" s="1"/>
  <c r="E218"/>
  <c r="E213" s="1"/>
  <c r="D237"/>
  <c r="D218" s="1"/>
  <c r="D213" s="1"/>
  <c r="G48"/>
  <c r="AJ599"/>
  <c r="AJ600" s="1"/>
  <c r="T599"/>
  <c r="T600" s="1"/>
  <c r="X599"/>
  <c r="X600" s="1"/>
  <c r="H599"/>
  <c r="H600" s="1"/>
  <c r="AA600"/>
  <c r="AA601" s="1"/>
  <c r="K600"/>
  <c r="G211"/>
  <c r="Z599"/>
  <c r="Z600" s="1"/>
  <c r="J599"/>
  <c r="J600" s="1"/>
  <c r="AL600"/>
  <c r="AL601" s="1"/>
  <c r="V600"/>
  <c r="L599"/>
  <c r="L600" s="1"/>
  <c r="AD599"/>
  <c r="AD600" s="1"/>
  <c r="AD601" s="1"/>
  <c r="N599"/>
  <c r="N600" s="1"/>
  <c r="AF599"/>
  <c r="AF600" s="1"/>
  <c r="P599"/>
  <c r="P600" s="1"/>
  <c r="P601" s="1"/>
  <c r="C26" i="1"/>
  <c r="F24"/>
  <c r="C17"/>
  <c r="C20"/>
  <c r="C23"/>
  <c r="C24" s="1"/>
  <c r="C9"/>
  <c r="C13" s="1"/>
  <c r="I212" i="16" l="1"/>
  <c r="I275" s="1"/>
  <c r="I279" s="1"/>
  <c r="I600"/>
  <c r="K212"/>
  <c r="K275" s="1"/>
  <c r="K279" s="1"/>
  <c r="K601" s="1"/>
  <c r="J212"/>
  <c r="J275" s="1"/>
  <c r="J279" s="1"/>
  <c r="H48"/>
  <c r="H212" s="1"/>
  <c r="H275" s="1"/>
  <c r="H279" s="1"/>
  <c r="H601" s="1"/>
  <c r="D39"/>
  <c r="D48" s="1"/>
  <c r="D238"/>
  <c r="E275"/>
  <c r="E279" s="1"/>
  <c r="W601"/>
  <c r="M212"/>
  <c r="M275" s="1"/>
  <c r="M279" s="1"/>
  <c r="M601" s="1"/>
  <c r="Z212"/>
  <c r="Z275" s="1"/>
  <c r="Z279" s="1"/>
  <c r="Z601" s="1"/>
  <c r="AB212"/>
  <c r="AB275" s="1"/>
  <c r="AB279" s="1"/>
  <c r="Y212"/>
  <c r="Y275" s="1"/>
  <c r="Y279" s="1"/>
  <c r="Y601" s="1"/>
  <c r="Q601"/>
  <c r="F600"/>
  <c r="AB601"/>
  <c r="X601"/>
  <c r="AE601"/>
  <c r="D211"/>
  <c r="I601"/>
  <c r="O212"/>
  <c r="O275" s="1"/>
  <c r="O279" s="1"/>
  <c r="O601" s="1"/>
  <c r="U601"/>
  <c r="D427"/>
  <c r="D599" s="1"/>
  <c r="D600" s="1"/>
  <c r="F275"/>
  <c r="F279" s="1"/>
  <c r="V212"/>
  <c r="V275" s="1"/>
  <c r="V279" s="1"/>
  <c r="V601" s="1"/>
  <c r="J601"/>
  <c r="T601"/>
  <c r="AK601"/>
  <c r="AG601"/>
  <c r="N48"/>
  <c r="N212" s="1"/>
  <c r="N275" s="1"/>
  <c r="N279" s="1"/>
  <c r="N601" s="1"/>
  <c r="AJ212"/>
  <c r="AJ275" s="1"/>
  <c r="AJ279" s="1"/>
  <c r="AJ601" s="1"/>
  <c r="R212"/>
  <c r="R275" s="1"/>
  <c r="R279" s="1"/>
  <c r="R601" s="1"/>
  <c r="AH600"/>
  <c r="AH601" s="1"/>
  <c r="AI601"/>
  <c r="AF601"/>
  <c r="L601"/>
  <c r="G212"/>
  <c r="G275" s="1"/>
  <c r="G279" s="1"/>
  <c r="G601" s="1"/>
  <c r="E601"/>
  <c r="C11" i="1"/>
  <c r="C21" s="1"/>
  <c r="F601" i="16" l="1"/>
  <c r="D212"/>
  <c r="D275" s="1"/>
  <c r="D279" s="1"/>
  <c r="D601" s="1"/>
  <c r="C19" i="1"/>
</calcChain>
</file>

<file path=xl/sharedStrings.xml><?xml version="1.0" encoding="utf-8"?>
<sst xmlns="http://schemas.openxmlformats.org/spreadsheetml/2006/main" count="1328" uniqueCount="808">
  <si>
    <t>รายการ</t>
  </si>
  <si>
    <t>รวม</t>
  </si>
  <si>
    <t>กปภ.ข....</t>
  </si>
  <si>
    <t>สาขา.....</t>
  </si>
  <si>
    <t>CC</t>
  </si>
  <si>
    <t>ผู้ใช้น้ำต้นงวด</t>
  </si>
  <si>
    <t xml:space="preserve">ราย </t>
  </si>
  <si>
    <t xml:space="preserve">    - จากการรับโอนการประปา</t>
  </si>
  <si>
    <t xml:space="preserve">    - รวมผู้ใช้น้ำเพิ่ม</t>
  </si>
  <si>
    <t>ผู้ใช้น้ำลด</t>
  </si>
  <si>
    <t>ผู้ใช้น้ำปลายงวด</t>
  </si>
  <si>
    <t>อัตราการเพิ่มของผู้ใช้น้ำปกติ</t>
  </si>
  <si>
    <t xml:space="preserve">% </t>
  </si>
  <si>
    <t>อัตราการเพิ่มของผู้ใช้น้ำรวมรับโอน</t>
  </si>
  <si>
    <t>ปริมาณจำหน่าย</t>
  </si>
  <si>
    <t xml:space="preserve">ล้าน ลบ.ม. </t>
  </si>
  <si>
    <t>ปริมาณน้ำผลิตจ่าย</t>
  </si>
  <si>
    <t>ปริมาณผลิต</t>
  </si>
  <si>
    <t>ปริมาณน้ำสูญเสีย</t>
  </si>
  <si>
    <t>อัตราน้ำสูญเสีย(ต่อน้ำผลิตจ่าย)</t>
  </si>
  <si>
    <t>อัตราการใช้น้ำ</t>
  </si>
  <si>
    <t xml:space="preserve">ลบ.ม./ราย/วัน </t>
  </si>
  <si>
    <t>รายได้ค่าจำหน่ายน้ำต่อหน่วย</t>
  </si>
  <si>
    <t xml:space="preserve">บาท/ลบ.ม. </t>
  </si>
  <si>
    <t>รายได้ค่าบริการทั่วไป</t>
  </si>
  <si>
    <t xml:space="preserve">บาท/ราย/เดือน </t>
  </si>
  <si>
    <t>รายได้ค่าติดตั้ง</t>
  </si>
  <si>
    <t xml:space="preserve">บาท/รายผู้ติดตั้ง </t>
  </si>
  <si>
    <t>ต้นทุนค่าติดตั้ง</t>
  </si>
  <si>
    <t>กำไรจากการติดตั้ง</t>
  </si>
  <si>
    <t>รายได้รวมต่อหน่วย</t>
  </si>
  <si>
    <t>รายจ่ายรวมต่อหน่วย</t>
  </si>
  <si>
    <t>รหัสบัญชี</t>
  </si>
  <si>
    <t>รวมทั้งสิ้น</t>
  </si>
  <si>
    <t xml:space="preserve">  รายได้จากการจำหน่ายน้ำ</t>
  </si>
  <si>
    <t>รายได้ค่าน้ำผ่านมาตร - ที่อยู่อาศัย</t>
  </si>
  <si>
    <t>รายได้ค่าน้ำผ่านมาตร - ธุรกิจขนาดเล็ก</t>
  </si>
  <si>
    <t>รายได้ค่าน้ำผ่านมาตร - อุตสาหกรรมและธุรกิจฯ</t>
  </si>
  <si>
    <t>รายได้ค่าน้ำผ่านมาตร - ราชการ</t>
  </si>
  <si>
    <t>รายได้ค่าน้ำผ่านมาตร - รัฐวิสาหกิจ</t>
  </si>
  <si>
    <t>รายได้ค่าน้ำท่อธาร</t>
  </si>
  <si>
    <t>รายได้จากการขายน้ำประปาสำหรับทดสอบท่อ</t>
  </si>
  <si>
    <t>รายได้ค่าน้ำประปาหยอดเหรียญ</t>
  </si>
  <si>
    <t>ส่วนลดค่าน้ำ - ที่อยู่อาศัย</t>
  </si>
  <si>
    <t>ส่วนลดค่าน้ำ - ธุรกิจขนาดเล็ก</t>
  </si>
  <si>
    <t>ส่วนลดค่าน้ำ - อุตสาหกรรม</t>
  </si>
  <si>
    <t>ส่วนลดค่าน้ำ - ราชการ</t>
  </si>
  <si>
    <t>ส่วนลดค่าน้ำ - รัฐวิสาหกิจ</t>
  </si>
  <si>
    <t xml:space="preserve">  รายได้ค่าบริการ</t>
  </si>
  <si>
    <t>รายได้ค่าบริการอื่นๆ</t>
  </si>
  <si>
    <t>รายได้ค่าจำหน่ายน้ำและบริการ</t>
  </si>
  <si>
    <t>รายได้ค่าติดตั้งและวางท่อ</t>
  </si>
  <si>
    <t xml:space="preserve">  ต้นทุนค่าติดตั้งและวางท่อ</t>
  </si>
  <si>
    <t>ค่าวัสดุดำเนินการใช้ไปในการติดตั้ง</t>
  </si>
  <si>
    <t>วัสดุสิ้นเปลืองใช้ไป</t>
  </si>
  <si>
    <t>ผลต่างทางด้านราคาจากการสั่งซื้อ-ติดตั้ง</t>
  </si>
  <si>
    <t>ค่าจ้างเหมา</t>
  </si>
  <si>
    <t>รายได้ชดเชยค่าน้ำขั้นต่ำ</t>
  </si>
  <si>
    <t>รายได้เงินชดเชย-ค่าน้ำขั้นต่ำ</t>
  </si>
  <si>
    <t>รายได้ชดเชย - ค่าที่ปรึกษา</t>
  </si>
  <si>
    <t>เงินชดเชยค่าดำเนินการในการบริการเชิงสังคม</t>
  </si>
  <si>
    <t>รายได้เงินชดเชย - ค่าดำเนินการเชิงสังคมจากรัฐบาล</t>
  </si>
  <si>
    <t>รวมรายได้จากการดำเนินงาน</t>
  </si>
  <si>
    <t>เงินเดือน</t>
  </si>
  <si>
    <t>ค่าจ้างชั่วคราว</t>
  </si>
  <si>
    <t>ค่าจ้างชั่วคราว-รายเดือน</t>
  </si>
  <si>
    <t>ค่าตอบแทนและสวัสดิการพนักงาน</t>
  </si>
  <si>
    <t>ค่าล่วงเวลา</t>
  </si>
  <si>
    <t>เงินชดเชยสาเหตุออกจากงาน</t>
  </si>
  <si>
    <t>ค่าตอบแทนอื่นที่จ่ายให้พนักงาน</t>
  </si>
  <si>
    <t>ค่ารักษาพยาบาล</t>
  </si>
  <si>
    <t>ค่าเบี้ยประกันภัยพนักงาน</t>
  </si>
  <si>
    <t>เงินทดแทน</t>
  </si>
  <si>
    <t>เงินช่วยเหลือ</t>
  </si>
  <si>
    <t>เงินสมทบกองทุนสำรองเลี้ยงชีพ</t>
  </si>
  <si>
    <t>เงินสมทบกองทุนสงเคราะห์</t>
  </si>
  <si>
    <t>ค่าสวัสดิการอื่นๆ</t>
  </si>
  <si>
    <t>วัสดุการผลิต</t>
  </si>
  <si>
    <t>ค่าวัสดุการผลิตใช้ไป</t>
  </si>
  <si>
    <t>ผลต่างทางด้านราคาจากการสั่งซื้อตปท.-ผลิต</t>
  </si>
  <si>
    <t>วัสดุดำเนินการและซ่อมบำรุง</t>
  </si>
  <si>
    <t>ค่าวัสดุวิเคราะห์น้ำและอื่นๆ</t>
  </si>
  <si>
    <t>ค่าซ่อมแซมสิ่งก่อสร้าง</t>
  </si>
  <si>
    <t>ค่าซ่อมแซมเครื่องจักรกล</t>
  </si>
  <si>
    <t>ค่าซ่อมแซมระบบไฟฟ้า</t>
  </si>
  <si>
    <t>ค่าวัสดุดำเนินการใช้ไปในการจำหน่าย</t>
  </si>
  <si>
    <t>ผลต่างทางด้านราคาจากการสั่งซื้อ-จำหน่าย</t>
  </si>
  <si>
    <t>ค่าซ่อมแซมบำรุงประปา</t>
  </si>
  <si>
    <t>ค่าซ่อมบำรุง-ยานพาหนะ</t>
  </si>
  <si>
    <t>น้ำมันเชื้อเพลิงและหล่อลื่น</t>
  </si>
  <si>
    <t>ค่าน้ำมันเชื้อเพลิง</t>
  </si>
  <si>
    <t>ค่าน้ำมันเชื้อเพลิง-ระบบจำหน่าย</t>
  </si>
  <si>
    <t>ค่าน้ำมัน</t>
  </si>
  <si>
    <t>วัสดุสำนักงาน</t>
  </si>
  <si>
    <t>ค่าโฆษณา</t>
  </si>
  <si>
    <t>ค่าประชาสัมพันธ์</t>
  </si>
  <si>
    <t>ค่าภาษีป้าย</t>
  </si>
  <si>
    <t>ค่าเครื่องเขียนแบบพิมพ์</t>
  </si>
  <si>
    <t>ค่าถ่ายเอกสารและพิมพ์เขียว</t>
  </si>
  <si>
    <t>ค่าวัสดุสิ้นเปลืองทั่วไป</t>
  </si>
  <si>
    <t>ค่าจ้างและบริการ</t>
  </si>
  <si>
    <t>ค่าจ้างเหมาผลิตน้ำ</t>
  </si>
  <si>
    <t>ค่าจ้างเหมาสูบน้ำ</t>
  </si>
  <si>
    <t>ค่าจ้างระวังดูแลรักษาน้ำ</t>
  </si>
  <si>
    <t>ค่าระวางบรรทุกและขนส่ง</t>
  </si>
  <si>
    <t>ค่าจ้างเหมาทดสอบมาตร</t>
  </si>
  <si>
    <t>ค่าจ้างเหมาเก็บเงิน</t>
  </si>
  <si>
    <t>ค่าจ้างเหมาอ่านมาตร</t>
  </si>
  <si>
    <t>ค่าจ้างชั่วคราว-รายวัน</t>
  </si>
  <si>
    <t>ค่าเช่าอาคาร สำนักงาน</t>
  </si>
  <si>
    <t>ค่าเช่าครุภัณฑ์ สำนักงาน</t>
  </si>
  <si>
    <t>ค่าซ่อมแซมอาคาร สำนักงาน</t>
  </si>
  <si>
    <t>ค่าซ่อมแซมครุภัณฑ์</t>
  </si>
  <si>
    <t>ค่าซ่อมแซมเครื่องคอมพิวเตอร์</t>
  </si>
  <si>
    <t>ค่าจ้างพนักงานรักษาความปลอดภัย</t>
  </si>
  <si>
    <t>ค่าจ้างพนักงานทำความสะอาด</t>
  </si>
  <si>
    <t>ค่าจ้างหน่วยงานภายนอกดูแลสำนักงาน อื่นๆ</t>
  </si>
  <si>
    <t>ค่าจ้างหน่วยงานภายนอกดูและระบบคอมพิวเตอร์</t>
  </si>
  <si>
    <t>ค่าใช้จ่ายในการดำเนินงานอื่น</t>
  </si>
  <si>
    <t>ค่าฝึกอบรม</t>
  </si>
  <si>
    <t>ค่าใช้จ่ายในการเดินทาง-ต่างประเทศ</t>
  </si>
  <si>
    <t>ค่าใช้จ่ายในการเดินทาง - ในประเทศ</t>
  </si>
  <si>
    <t>ค่าเช่าที่ดิน</t>
  </si>
  <si>
    <t>ค่าภาษีโรงเรือนและที่ดิน</t>
  </si>
  <si>
    <t>ค่าเบี้ยประกันภัย-ยานพาหนะ</t>
  </si>
  <si>
    <t>ค่าเช่ารถยนต์</t>
  </si>
  <si>
    <t>ค่าธรรมเนียมและภาษี</t>
  </si>
  <si>
    <t>ค่าที่ปรึกษา</t>
  </si>
  <si>
    <t>ค่าตอบแทน</t>
  </si>
  <si>
    <t>ค่าใช้จ่ายในการเดินทาง</t>
  </si>
  <si>
    <t>ค่าใช้จ่ายเกี่ยวกับรถยนต์</t>
  </si>
  <si>
    <t>ค่ารับรองเฉพาะ</t>
  </si>
  <si>
    <t>ค่าใช้จ่ายอื่นๆเฉพาะ</t>
  </si>
  <si>
    <t>ค่าสอบบัญชี</t>
  </si>
  <si>
    <t>ค่าใช้จ่ายในการเดินทางของผู้สอบบัญชี</t>
  </si>
  <si>
    <t>ค่าทำงานล่วงเวลาของผู้สอบบัญชี</t>
  </si>
  <si>
    <t>เงินสมนาคุณผู้สอบบัญชี</t>
  </si>
  <si>
    <t>ค่ารับรอง</t>
  </si>
  <si>
    <t>ค่าใช้จ่ายในการประชุม</t>
  </si>
  <si>
    <t>ค่ารับรองตำแหน่ง</t>
  </si>
  <si>
    <t>ค่าเบี้ยประชุมผู้บริหาร</t>
  </si>
  <si>
    <t>ค่าเบี้ยประชุมกรรมการ</t>
  </si>
  <si>
    <t>ค่าใช้จ่ายในการวิจัยและพัฒนา</t>
  </si>
  <si>
    <t>วัสดุถาวร</t>
  </si>
  <si>
    <t>ค่าไฟฟ้า</t>
  </si>
  <si>
    <t>ค่าไฟฟ้า-ระบบผลิต</t>
  </si>
  <si>
    <t>ค่าไฟฟ้า - ระบบจำหน่าย</t>
  </si>
  <si>
    <t>ค่าไฟฟ้า-สำนักงาน</t>
  </si>
  <si>
    <t>ค่าใช้จ่ายและค่าติดตั้งสาธารณูปโภค</t>
  </si>
  <si>
    <t>ค่าติดตั้งไฟฟ้า-ระบบผลิต</t>
  </si>
  <si>
    <t>ค่าติดตั้งไฟฟ้า - ระบบจำหน่าย</t>
  </si>
  <si>
    <t>ค่าน้ำประปา</t>
  </si>
  <si>
    <t>ค่าติดตั้งไฟฟ้า-สำนักงาน</t>
  </si>
  <si>
    <t>ค่าโทรศัพท์/ค่าโทรสาร-ต่างประเทศ</t>
  </si>
  <si>
    <t>ค่าโทรศัพท์ / ค่าโทรสาร - ในประเทศ</t>
  </si>
  <si>
    <t>ค่าไปรษณียากรและโทรเลข</t>
  </si>
  <si>
    <t>ค่าการสื่อสารอื่นๆ</t>
  </si>
  <si>
    <t>ค่าธรรมเนียมธนาคารและค่าธรรมเนียมอื่น</t>
  </si>
  <si>
    <t>ค่าธรรมเนียมธนาคาร</t>
  </si>
  <si>
    <t>ค่าธรรมเนียมอื่น</t>
  </si>
  <si>
    <t>หนี้สงสัยจะสูญ</t>
  </si>
  <si>
    <t>หนี้สูญ</t>
  </si>
  <si>
    <t xml:space="preserve">ค่าเสื่อมราคา </t>
  </si>
  <si>
    <t>ค่าเสื่อมราคา-อาคารและสิ่งปลูกสร้าง</t>
  </si>
  <si>
    <t>ค่าเสื่อมราคา-ครุภัณฑ์</t>
  </si>
  <si>
    <t>ค่าตัดจำหน่ายสิทธิการใช้ทรัพย์สิน</t>
  </si>
  <si>
    <t>ค่าตัดจำหน่ายสินทรัพย์ที่ไม่มีตัวตน</t>
  </si>
  <si>
    <t>ค่าน้ำผลิต</t>
  </si>
  <si>
    <t>ค่าซื้อน้ำดิบ</t>
  </si>
  <si>
    <t>ค่าซื้อน้ำดิบจากเอกชน</t>
  </si>
  <si>
    <t>ค่าน้ำจำหน่าย</t>
  </si>
  <si>
    <t>ค่าซื้อน้ำประปา</t>
  </si>
  <si>
    <t>ค่าอนุรักษ์น้ำบาดาล</t>
  </si>
  <si>
    <t>รวมค่าใช้จ่ายจากการดำเนินงาน</t>
  </si>
  <si>
    <t>กำไร(ขาดทุน)จากการดำเนินงาน</t>
  </si>
  <si>
    <t>รายได้ที่ไม่เกี่ยวกับการดำเนินงาน</t>
  </si>
  <si>
    <t xml:space="preserve">  ดอกเบี้ยรับ</t>
  </si>
  <si>
    <t>ดอกเบี้ยเงินฝากธนาคาร</t>
  </si>
  <si>
    <t>ดอกเบี้ยเงินกู้พนักงาน</t>
  </si>
  <si>
    <t xml:space="preserve">  รายได้อื่นๆ</t>
  </si>
  <si>
    <t>รายได้เงินปันผล</t>
  </si>
  <si>
    <t>รายได้จากการจำหน่ายวัสดุ</t>
  </si>
  <si>
    <t>รายได้จากการขายแบบฟอร์ม</t>
  </si>
  <si>
    <t>รายได้จากการขายไฟ/น้ำ/โทรศัพท์</t>
  </si>
  <si>
    <t>รายได้ค่าขายน้ำดิบ</t>
  </si>
  <si>
    <t>กำไรจากการจำหน่ายสินทรัพย์</t>
  </si>
  <si>
    <t>รายได้จากการรับบริจาคจากรัฐบาล</t>
  </si>
  <si>
    <t>รายได้จากการรับบริจาคจากเอกชน</t>
  </si>
  <si>
    <t>รายได้จากการรับบริจาคจากหน่วยงานอื่นๆ</t>
  </si>
  <si>
    <t>รายได้จากสินทรัพย์รับบริจาคภาคเอกชนตัดบัญชี</t>
  </si>
  <si>
    <t>รายได้เงินอุดหนุนจากรัฐบาล</t>
  </si>
  <si>
    <t>รายได้จากการรับสัมปทาน</t>
  </si>
  <si>
    <t>รายได้ค่าตอบแทนจากการให้สัมปทาน</t>
  </si>
  <si>
    <t>รายได้ค่าปรับและค่าเสียหาย</t>
  </si>
  <si>
    <t>รายได้เบ็ดเตล็ด</t>
  </si>
  <si>
    <t>กำไรจากการปรับราคาวัสดุ</t>
  </si>
  <si>
    <t>กำไรในเงินลงทุนของบริษัทร่วม</t>
  </si>
  <si>
    <t>ค่าใช้จ่ายที่ไม่เกี่ยวกับการดำเนินงาน</t>
  </si>
  <si>
    <t xml:space="preserve">  ดอกเบี้ยจ่าย</t>
  </si>
  <si>
    <t>ดอกเบี้ยพันธบัตรการประปาส่วนภูมิภาค</t>
  </si>
  <si>
    <t xml:space="preserve">  ค่าใช้จ่ายอื่นๆ</t>
  </si>
  <si>
    <t>เงินบริจาคเพื่อสาธารณประโยชน์</t>
  </si>
  <si>
    <t>เงินบริจาคเพื่อการศึกษาและกีฬา</t>
  </si>
  <si>
    <t>เงินสมนาคุณประปาดีเด่น</t>
  </si>
  <si>
    <t>เงินสมนาคุณบุคคลภายนอก</t>
  </si>
  <si>
    <t>รายจ่ายต้องห้าม</t>
  </si>
  <si>
    <t>ค่าปรับและค่าเสียหายจ่ายคืน</t>
  </si>
  <si>
    <t>ปรับปรุงหนี้สงสัยจะสูญ</t>
  </si>
  <si>
    <t>ขาดทุนจากการจำหน่ายสินทรัพย์</t>
  </si>
  <si>
    <t>ปรับมูลค่าวัสดุคงเหลือ</t>
  </si>
  <si>
    <t>ค่าใช้จ่ายอื่นๆ</t>
  </si>
  <si>
    <t>ขาดทุนจากการปรับราคาวัสดุ</t>
  </si>
  <si>
    <t>ส่วนต่างภาระบำเหน็จกับเงินกองทุนสงเคราะห์</t>
  </si>
  <si>
    <t>ต้นทุนจากการจำหน่ายวัสดุ</t>
  </si>
  <si>
    <t>ปรับมูลค่าเงินประกันการใช้น้ำ</t>
  </si>
  <si>
    <t>กำไร/ขาดทุนจากอัตราแลกเปลี่ยน-ที่เกิดจริง</t>
  </si>
  <si>
    <t>ขาดทุนจากอัตราแลกเปลี่ยนที่ยังไม่เกิด</t>
  </si>
  <si>
    <t>กำไร(ขาดทุน)ก่อนโบนัสจ่าย</t>
  </si>
  <si>
    <t>โบนัสจ่าย</t>
  </si>
  <si>
    <t>โบนัส</t>
  </si>
  <si>
    <t>ค่าโบนัสกรรมการ</t>
  </si>
  <si>
    <t>กำไร(ขาดทุน)สุทธิ</t>
  </si>
  <si>
    <t>รายได้</t>
  </si>
  <si>
    <t xml:space="preserve">   รายได้จากการดำเนินงาน</t>
  </si>
  <si>
    <t xml:space="preserve">     รายได้จากการจำหน่ายน้ำ</t>
  </si>
  <si>
    <t xml:space="preserve">       รายได้ค่าน้ำผ่านมาตร</t>
  </si>
  <si>
    <t xml:space="preserve">          รายได้ค่าน้ำผ่านมาตร - ที่อยู่อาศัยและอื่นๆ</t>
  </si>
  <si>
    <t xml:space="preserve">          รายได้ค่าน้ำผ่านมาตร - ธุรกิจขนาดเล็ก</t>
  </si>
  <si>
    <t xml:space="preserve">          รายได้ค่าน้ำผ่านมาตร - อุตสาหกรรมและธุรกิจขนาดใหญ่</t>
  </si>
  <si>
    <t xml:space="preserve">          รายได้ค่าน้ำผ่านมาตร - ราชการ</t>
  </si>
  <si>
    <t xml:space="preserve">          รายได้ค่าน้ำผ่านมาตร - รัฐวิสาหกิจ</t>
  </si>
  <si>
    <t xml:space="preserve">       รายได้ค่าน้ำท่อธาร</t>
  </si>
  <si>
    <t xml:space="preserve">          รายได้ค่าขายน้ำท่อธาร</t>
  </si>
  <si>
    <t xml:space="preserve">          รายได้จากการขายน้ำประปาสำหรับทดสอบท่อ</t>
  </si>
  <si>
    <t xml:space="preserve">       รายได้ค่าน้ำประปาหยอดเหรียญ</t>
  </si>
  <si>
    <t xml:space="preserve">          รายได้ค่าน้ำประปาหยอดเหรียญ</t>
  </si>
  <si>
    <t xml:space="preserve">       ส่วนลดค่าน้ำ</t>
  </si>
  <si>
    <t xml:space="preserve">          ส่วนลดค่าน้ำผ่านมาตร - ที่อยู่อาศัยและอื่นๆ</t>
  </si>
  <si>
    <t xml:space="preserve">          ส่วนลดค่าน้ำผ่านมาตร - ธุรกิจขนาดเล็ก</t>
  </si>
  <si>
    <t xml:space="preserve">          ส่วนลดค่าน้ำผ่านมาตร - อุตสาหกรรมและธุรกิจขนาดใหญ่</t>
  </si>
  <si>
    <t xml:space="preserve">          ส่วนลดค่าน้ำผ่านมาตร - ราชการ</t>
  </si>
  <si>
    <t xml:space="preserve">          ส่วนลดค่าน้ำผ่านมาตร - รัฐวิสาหกิจ</t>
  </si>
  <si>
    <t xml:space="preserve">     รายได้ค่าบริการ</t>
  </si>
  <si>
    <t xml:space="preserve">          รายได้ค่าติดตั้งและวางท่อ</t>
  </si>
  <si>
    <t xml:space="preserve">          รายได้ค่าบริการทั่วไป</t>
  </si>
  <si>
    <t xml:space="preserve">          รายได้ค่าบริการอื่นๆ</t>
  </si>
  <si>
    <t xml:space="preserve">   รายได้อื่น</t>
  </si>
  <si>
    <t xml:space="preserve">     ดอกเบี้ยรับ</t>
  </si>
  <si>
    <t xml:space="preserve">          ดอกเบี้ยเงินฝากธนาคาร</t>
  </si>
  <si>
    <t xml:space="preserve">          ดอกเบี้ยเงินกู้พนักงาน</t>
  </si>
  <si>
    <t xml:space="preserve">     รายได้เงินปันผล</t>
  </si>
  <si>
    <t xml:space="preserve">          รายได้เงินปันผล</t>
  </si>
  <si>
    <t xml:space="preserve">     รายได้เงินชดเชย</t>
  </si>
  <si>
    <t xml:space="preserve">          รายได้เงินชดเชย - ค่าน้ำขั้นต่ำ</t>
  </si>
  <si>
    <t xml:space="preserve">          รายได้เงินชดเชย - ค่าที่ปรึกษา</t>
  </si>
  <si>
    <t xml:space="preserve">          รายได้เงินชดเชย - ค่าดำเนินการเชิงสังคมจากรัฐบาล</t>
  </si>
  <si>
    <t xml:space="preserve">     รายได้จากการขาย</t>
  </si>
  <si>
    <t xml:space="preserve">          รายได้จากการจำหน่ายวัสดุ</t>
  </si>
  <si>
    <t xml:space="preserve">          รายได้จากการขายแบบ</t>
  </si>
  <si>
    <t xml:space="preserve">          รายได้จากการขายไฟ / น้ำ / โทรศัพท์</t>
  </si>
  <si>
    <t xml:space="preserve">          รายได้ค่าขายน้ำดิบ</t>
  </si>
  <si>
    <t xml:space="preserve">     กำไรจากการจำหน่าย</t>
  </si>
  <si>
    <t xml:space="preserve">          กำไรจากการจำหน่ายสินทรัพย์</t>
  </si>
  <si>
    <t xml:space="preserve">     รายได้จากการรับบริจาคและเงินอุดหนุน</t>
  </si>
  <si>
    <t xml:space="preserve">       รายได้จากการรับบริจาค</t>
  </si>
  <si>
    <t xml:space="preserve">          รายได้จากการรับบริจาคจากรัฐบาล</t>
  </si>
  <si>
    <t xml:space="preserve">          รายได้จากการรับบริจาคจากเอกชน</t>
  </si>
  <si>
    <t xml:space="preserve">          รายได้จากการรับบริจาคจากหน่วยงานอื่นๆ</t>
  </si>
  <si>
    <t xml:space="preserve">          รายได้จากสินทรัพย์รับบริจาคภาคเอกชนตัดบัญชี</t>
  </si>
  <si>
    <t xml:space="preserve">       รายได้จากเงินอุดหนุน</t>
  </si>
  <si>
    <t xml:space="preserve">          รายได้เงินอุดหนุนจากรัฐบาล</t>
  </si>
  <si>
    <t xml:space="preserve">     รายได้สัมปทาน</t>
  </si>
  <si>
    <t xml:space="preserve">          รายได้จากการได้รับสัมปทาน</t>
  </si>
  <si>
    <t xml:space="preserve">          รายได้ค่าตอบแทนจากการให้สัมปทาน</t>
  </si>
  <si>
    <t xml:space="preserve">     รายได้อื่นๆ</t>
  </si>
  <si>
    <t xml:space="preserve">       รายได้อื่นๆ</t>
  </si>
  <si>
    <t xml:space="preserve">          รายได้ค่าปรับและค่าเสียหาย</t>
  </si>
  <si>
    <t xml:space="preserve">          รายได้เบ็ดเตล็ด</t>
  </si>
  <si>
    <t xml:space="preserve">          กำไรจากการปรับราคาวัสดุ</t>
  </si>
  <si>
    <t xml:space="preserve">       กำไรจากบริษัทร่วม</t>
  </si>
  <si>
    <t xml:space="preserve">          กำไรในเงินลงทุนของบริษัทร่วม</t>
  </si>
  <si>
    <t>ต้นทุน</t>
  </si>
  <si>
    <t xml:space="preserve">   ต้นทุนการผลิต</t>
  </si>
  <si>
    <t xml:space="preserve">     วัสดุการผลิต</t>
  </si>
  <si>
    <t xml:space="preserve">          ค่าซื้อน้ำดิบ</t>
  </si>
  <si>
    <t xml:space="preserve">          ค่าซื้อน้ำประปา</t>
  </si>
  <si>
    <t xml:space="preserve">          ค่าวัสดุการผลิตใช้ไป</t>
  </si>
  <si>
    <t xml:space="preserve">          ค่าวัสดุวิเคราะห์น้ำและอื่นๆ</t>
  </si>
  <si>
    <t xml:space="preserve">          ผลต่างด้านราคาจากการสั่งซื้อต่างประเทศ - ผลิต</t>
  </si>
  <si>
    <t xml:space="preserve">          ค่าอนุรักษ์น้ำบาดาล</t>
  </si>
  <si>
    <t xml:space="preserve">          ค่าซื้อน้ำดิบจากเอกชน</t>
  </si>
  <si>
    <t xml:space="preserve">     ค่าพลังงาน</t>
  </si>
  <si>
    <t xml:space="preserve">          ค่าน้ำมันเชื้อเพลิง</t>
  </si>
  <si>
    <t xml:space="preserve">          ค่าไฟฟ้า - ระบบผลิต</t>
  </si>
  <si>
    <t xml:space="preserve">          ค่าติดตั้งไฟฟ้า - ระบบผลิต</t>
  </si>
  <si>
    <t xml:space="preserve">     ค่าซ่อมแซม - ระบบผลิต</t>
  </si>
  <si>
    <t xml:space="preserve">          ค่าซ่อมแซมสิ่งก่อสร้าง</t>
  </si>
  <si>
    <t xml:space="preserve">          ค่าซ่อมแซมเครื่องจักรกล</t>
  </si>
  <si>
    <t xml:space="preserve">          ค่าซ่อมแซมระบบไฟฟ้า</t>
  </si>
  <si>
    <t xml:space="preserve">     ค่าจ้างเหมาผลิตน้ำ</t>
  </si>
  <si>
    <t xml:space="preserve">          ค่าจ้างเหมาผลิตน้ำ</t>
  </si>
  <si>
    <t xml:space="preserve">          ค่าจ้างเหมาสูบน้ำ</t>
  </si>
  <si>
    <t xml:space="preserve">          ค่าจ้างระวังดูแลรักษาน้ำ</t>
  </si>
  <si>
    <t xml:space="preserve">   ต้นทุนการจำหน่าย</t>
  </si>
  <si>
    <t xml:space="preserve">     ค่าวัสดุดำเนินการใช้ไปในการจำหน่าย</t>
  </si>
  <si>
    <t xml:space="preserve">          ค่าวัสดุดำเนินการใช้ไปในการจำหน่าย</t>
  </si>
  <si>
    <t xml:space="preserve">          ผลต่างทางด้านราคาจากการสั่งซื้อต่างประเทศ -จำหน่าย</t>
  </si>
  <si>
    <t xml:space="preserve">     ค่าซ่อมแซม - ระบบจำหน่าย</t>
  </si>
  <si>
    <t xml:space="preserve">          ค่าซ่อมแซมระบบประปา</t>
  </si>
  <si>
    <t xml:space="preserve">     ค่าระวางบรรทุกและขนส่ง</t>
  </si>
  <si>
    <t xml:space="preserve">          ค่าระวางบรรทุกและขนส่ง</t>
  </si>
  <si>
    <t xml:space="preserve">          ค่าน้ำมันเชื้อเพลิง - ระบบจำหน่าย</t>
  </si>
  <si>
    <t xml:space="preserve">          ค่าไฟฟ้า - ระบบจำหน่าย</t>
  </si>
  <si>
    <t xml:space="preserve">          ค่าติดตั้งไฟฟ้า - ระบบจำหน่าย</t>
  </si>
  <si>
    <t xml:space="preserve">   ต้นทุนการติดตั้งและวางท่อ</t>
  </si>
  <si>
    <t xml:space="preserve">     วัสดุใช้ไป</t>
  </si>
  <si>
    <t xml:space="preserve">          ค่าวัสดุดำเนินการใช้ไปในการติดตั้ง</t>
  </si>
  <si>
    <t xml:space="preserve">          วัสดุสิ้นเปลืองใช้ไป</t>
  </si>
  <si>
    <t xml:space="preserve">          ผลต่างทางด้านราคาจากการสั่งซื้อต่างประเทศ - ติดตั้ง</t>
  </si>
  <si>
    <t xml:space="preserve">     ค่าจ้าง</t>
  </si>
  <si>
    <t>ค่าใช้จ่ายในการขายและบริหาร</t>
  </si>
  <si>
    <t xml:space="preserve">   ค่าใช้จ่ายในการขาย</t>
  </si>
  <si>
    <t xml:space="preserve">     ค่าโฆษณาและประชาสัมพันธ์</t>
  </si>
  <si>
    <t xml:space="preserve">          ค่าโฆษณา</t>
  </si>
  <si>
    <t xml:space="preserve">          ค่าประชาสัมพันธ์</t>
  </si>
  <si>
    <t xml:space="preserve">          ค่าภาษีป้าย</t>
  </si>
  <si>
    <t xml:space="preserve">     ค่าจ้างเหมาอ่านมาตรและเก็บเงิน</t>
  </si>
  <si>
    <t xml:space="preserve">          ค่าจ้างเหมาเก็บเงิน</t>
  </si>
  <si>
    <t xml:space="preserve">          ค่าจ้างเหมาอ่านมาตร</t>
  </si>
  <si>
    <t xml:space="preserve">   ค่าใช้จ่ายในการบริหาร</t>
  </si>
  <si>
    <t xml:space="preserve">     ค่าใช้จ่ายเกี่ยวกับพนักงาน</t>
  </si>
  <si>
    <t xml:space="preserve">       เงินเดือนและค่าตอบแทนอื่น ที่จ่ายให้พนักงาน</t>
  </si>
  <si>
    <t xml:space="preserve">          เงินเดือน</t>
  </si>
  <si>
    <t xml:space="preserve">          โบนัส</t>
  </si>
  <si>
    <t xml:space="preserve">          ค่าล่วงเวลา</t>
  </si>
  <si>
    <t xml:space="preserve">          ค่าจ้างชั่วคราว</t>
  </si>
  <si>
    <t xml:space="preserve">          ค่าจ้างชั่วคราว - รายเดือน</t>
  </si>
  <si>
    <t xml:space="preserve">          ค่าจ้างชั่วคราว - รายวัน</t>
  </si>
  <si>
    <t xml:space="preserve">          เงินชดเชยสาเหตุออกจากงาน</t>
  </si>
  <si>
    <t xml:space="preserve">          ค่าตอบแทนอื่นที่จ่ายให้พนักงาน</t>
  </si>
  <si>
    <t xml:space="preserve">       ค่าสวัสดิการพนักงาน</t>
  </si>
  <si>
    <t xml:space="preserve">          ค่าฝึกอบรม</t>
  </si>
  <si>
    <t xml:space="preserve">          ค่ารักษาพยาบาล</t>
  </si>
  <si>
    <t xml:space="preserve">          ค่าเบี้ยประกันภัยพนักงาน</t>
  </si>
  <si>
    <t xml:space="preserve">          เงินทดแทน</t>
  </si>
  <si>
    <t xml:space="preserve">          เงินช่วยเหลือ</t>
  </si>
  <si>
    <t xml:space="preserve">          เงินสมทบกองทุนสำรองเลี้ยงชีพ</t>
  </si>
  <si>
    <t xml:space="preserve">          เงินสมทบกองทุนสงเคราะห์</t>
  </si>
  <si>
    <t xml:space="preserve">          ค่าสวัสดิการอื่นๆ</t>
  </si>
  <si>
    <t xml:space="preserve">     ค่าใช้จ่ายในการเดินทาง</t>
  </si>
  <si>
    <t xml:space="preserve">          ค่าใช้จ่ายในการเดินทาง - ต่างประเทศ</t>
  </si>
  <si>
    <t xml:space="preserve">          ค่าใช้จ่ายในการเดินทาง - ในประเทศ</t>
  </si>
  <si>
    <t xml:space="preserve">     ค่าใช้จ่ายเกี่ยวกับที่ดินและอาคาร</t>
  </si>
  <si>
    <t xml:space="preserve">       ค่าใช้จ่ายเกี่ยวกับที่ดิน</t>
  </si>
  <si>
    <t xml:space="preserve">          ค่าเช่าที่ดิน</t>
  </si>
  <si>
    <t xml:space="preserve">          ค่าภาษีโรงเรือนและที่ดิน</t>
  </si>
  <si>
    <t xml:space="preserve">       ค่าใช้จ่ายเกี่ยวกับอาคารและครุภัณฑ์</t>
  </si>
  <si>
    <t xml:space="preserve">          ค่าเช่าอาคาร สำนักงาน</t>
  </si>
  <si>
    <t xml:space="preserve">          ค่าเช่าครุภัณฑ์ สำนักงาน</t>
  </si>
  <si>
    <t xml:space="preserve">          ค่าซ่อมแซมอาคาร สำนักงาน</t>
  </si>
  <si>
    <t xml:space="preserve">          ค่าซ่อมแซม ครุภัณฑ์</t>
  </si>
  <si>
    <t xml:space="preserve">          ค่าซ่อมแซมเครื่องคอมพิวเตอร์</t>
  </si>
  <si>
    <t xml:space="preserve">     ค่าใช้จ่ายสำนักงาน</t>
  </si>
  <si>
    <t xml:space="preserve">       ค่าวัสดุสิ้นเปลืองในสำนักงาน</t>
  </si>
  <si>
    <t xml:space="preserve">          ค่าเครื่องเขียนแบบพิมพ์</t>
  </si>
  <si>
    <t xml:space="preserve">          ค่าถ่ายเอกสารและพิมพ์เขียว</t>
  </si>
  <si>
    <t xml:space="preserve">          ค่าวัสดุสิ้นเปลืองทั่วไป</t>
  </si>
  <si>
    <t xml:space="preserve">       ค่าจ้างหน่วยงาน/บุคคลภายนอก</t>
  </si>
  <si>
    <t xml:space="preserve">          ค่าจ้างพนักงานรักษาความปลอดภัย</t>
  </si>
  <si>
    <t xml:space="preserve">          ค่าจ้างพนักงานทำความสะอาด</t>
  </si>
  <si>
    <t xml:space="preserve">          ค่าจ้างหน่วยงานภายนอกดูแลสำนักงาน อื่นๆ</t>
  </si>
  <si>
    <t xml:space="preserve">     ค่าใช้จ่ายสาธารณูปโภค</t>
  </si>
  <si>
    <t xml:space="preserve">       ค่าไฟฟ้าและน้ำประปา</t>
  </si>
  <si>
    <t xml:space="preserve">          ค่าไฟฟ้า - สำนักงาน</t>
  </si>
  <si>
    <t xml:space="preserve">          ค่าน้ำประปา</t>
  </si>
  <si>
    <t xml:space="preserve">          ค่าติดตั้งไฟฟ้า - สำนักงาน</t>
  </si>
  <si>
    <t xml:space="preserve">       ค่าโทรศัพท์ / โทรสาร</t>
  </si>
  <si>
    <t xml:space="preserve">          ค่าโทรศัพท์ / โทรสาร - ต่างประเทศ</t>
  </si>
  <si>
    <t xml:space="preserve">          ค่าโทรศัพท์ / โทรสาร - ในประเทศ</t>
  </si>
  <si>
    <t xml:space="preserve">       ค่าไปรษณียากรและอื่นๆ</t>
  </si>
  <si>
    <t xml:space="preserve">          ค่าไปรษณียากรและโทรเลข</t>
  </si>
  <si>
    <t xml:space="preserve">          ค่าการสื่อสารอื่นๆ</t>
  </si>
  <si>
    <t xml:space="preserve">     ค่าใช้จ่ายยานพาหนะ</t>
  </si>
  <si>
    <t xml:space="preserve">          ค่าน้ำมัน</t>
  </si>
  <si>
    <t xml:space="preserve">          ค่าเบี้ยประกันภัย - ยานพาหนะ</t>
  </si>
  <si>
    <t xml:space="preserve">          ค่าซ่อมบำรุง - ยานพาหนะ</t>
  </si>
  <si>
    <t xml:space="preserve">          ค่าเช่ารถยนต์</t>
  </si>
  <si>
    <t xml:space="preserve">          ค่าธรรมเนียมและภาษี</t>
  </si>
  <si>
    <t xml:space="preserve">     ค่าใช้จ่ายดำเนินงานอื่นๆ</t>
  </si>
  <si>
    <t xml:space="preserve">       ค่าที่ปรึกษา</t>
  </si>
  <si>
    <t xml:space="preserve">          ค่าที่ปรึกษา</t>
  </si>
  <si>
    <t xml:space="preserve">          ค่าตอบแทน</t>
  </si>
  <si>
    <t xml:space="preserve">          ค่าใช้จ่ายในการเดินทาง</t>
  </si>
  <si>
    <t xml:space="preserve">          ค่าใช้จ่ายเกี่ยวกับรถยนต์</t>
  </si>
  <si>
    <t xml:space="preserve">          ค่ารับรองเฉพาะ</t>
  </si>
  <si>
    <t xml:space="preserve">          ค่าใช้จ่ายอื่นๆ เฉพาะ</t>
  </si>
  <si>
    <t xml:space="preserve">       ค่าใช้จ่ายในการสอบบัญชี</t>
  </si>
  <si>
    <t xml:space="preserve">          ค่าสอบบัญชี</t>
  </si>
  <si>
    <t xml:space="preserve">          ค่าใช้จ่ายในการเดินทางของผู้สอบบัญชี</t>
  </si>
  <si>
    <t xml:space="preserve">          ค่าทำงานล่วงเวลาของผู้สอบบัญชี</t>
  </si>
  <si>
    <t xml:space="preserve">          เงินสมนาคุณผู้สอบบัญชี</t>
  </si>
  <si>
    <t xml:space="preserve">       ค่ารับรอง / ค่าใช้จ่ายในการประชุม</t>
  </si>
  <si>
    <t xml:space="preserve">          ค่ารับรอง</t>
  </si>
  <si>
    <t xml:space="preserve">          ค่าใช้จ่ายในการประชุม</t>
  </si>
  <si>
    <t xml:space="preserve">          ค่ารับรองตำแหน่ง</t>
  </si>
  <si>
    <t xml:space="preserve">       ค่าธรรมเนียมธนาคารและค่าธรรมเนียมอื่น</t>
  </si>
  <si>
    <t xml:space="preserve">          ค่าธรรมเนียมธนาคาร</t>
  </si>
  <si>
    <t xml:space="preserve">          ค่าธรรมเนียมอื่น</t>
  </si>
  <si>
    <t xml:space="preserve">       ค่าเบี้ยประชุมและโบนัสกรรมการ</t>
  </si>
  <si>
    <t xml:space="preserve">          ค่าเบี้ยประชุมผู้บริหาร</t>
  </si>
  <si>
    <t xml:space="preserve">          ค่าเบี้ยประชุมกรรมการ</t>
  </si>
  <si>
    <t xml:space="preserve">          ค่าโบนัสกรรมการ</t>
  </si>
  <si>
    <t xml:space="preserve">       ค่าการกุศลและเงินบริจาค</t>
  </si>
  <si>
    <t xml:space="preserve">          เงินบริจาคเพื่อสาธารณประโยชน์</t>
  </si>
  <si>
    <t xml:space="preserve">          เงินบริจาคเพื่อการศึกษาและกีฬา</t>
  </si>
  <si>
    <t xml:space="preserve">       เงินสมนาคุณ</t>
  </si>
  <si>
    <t xml:space="preserve">          เงินสมนาคุณประปาดีเด่น</t>
  </si>
  <si>
    <t xml:space="preserve">          เงินสมนาคุณบุคคลภายนอก</t>
  </si>
  <si>
    <t xml:space="preserve">       ค่าใช้จ่ายในการวิจัยและพัฒนา</t>
  </si>
  <si>
    <t xml:space="preserve">          ค่าใช้จ่ายในการวิจัยและพัฒนา</t>
  </si>
  <si>
    <t xml:space="preserve">       ค่าใช้จ่ายเบ็ดเตล็ด</t>
  </si>
  <si>
    <t xml:space="preserve">          รายจ่ายต้องห้าม</t>
  </si>
  <si>
    <t xml:space="preserve">          เงินค่าปรับจ่ายคืน</t>
  </si>
  <si>
    <t xml:space="preserve">          หนี้สูญ</t>
  </si>
  <si>
    <t xml:space="preserve">          หนี้สงสัยจะสูญ</t>
  </si>
  <si>
    <t xml:space="preserve">          ปรับปรุงหนี้สงสัยจะสูญ</t>
  </si>
  <si>
    <t xml:space="preserve">          ขาดทุนจากการจำหน่ายสินทรัพย์</t>
  </si>
  <si>
    <t xml:space="preserve">          ปรับมูลค่าวัสดุคงเหลือ</t>
  </si>
  <si>
    <t xml:space="preserve">          ค่าใช้จ่ายอื่นๆ</t>
  </si>
  <si>
    <t xml:space="preserve">          ขาดทุนจากการปรับราคาวัสดุ</t>
  </si>
  <si>
    <t xml:space="preserve">          ส่วนต่างภาระบำเหน็จกับเงินกองทุนสงเคราะห์</t>
  </si>
  <si>
    <t xml:space="preserve">          ต้นทุนจากการจำหน่ายวัสดุ</t>
  </si>
  <si>
    <t xml:space="preserve">          ปรับมูลค่าเงินประกันการใช้น้ำ</t>
  </si>
  <si>
    <t xml:space="preserve">          วัสดุถาวร</t>
  </si>
  <si>
    <t xml:space="preserve">     ค่าเสื่อมราคาและค่าตัดจำหน่าย</t>
  </si>
  <si>
    <t xml:space="preserve">       ค่าเสื่อมราคา</t>
  </si>
  <si>
    <t xml:space="preserve">          ค่าเสื่อมราคา - อาคารและสิ่งปลูกสร้าง</t>
  </si>
  <si>
    <t xml:space="preserve">          ค่าเสื่อมราคา - ครุภัณฑ์</t>
  </si>
  <si>
    <t xml:space="preserve">       ค่าตัดจำหน่าย</t>
  </si>
  <si>
    <t xml:space="preserve">          ค่าตัดจำหน่ายสิทธิการใช้ทรัพย์สิน</t>
  </si>
  <si>
    <t xml:space="preserve">          ค่าตัดจำหน่ายสินทรัพย์ไม่มีตัวตน</t>
  </si>
  <si>
    <t xml:space="preserve">     ค่าใช้จ่ายด้านการเงิน</t>
  </si>
  <si>
    <t xml:space="preserve">       ดอกเบี้ยจ่าย</t>
  </si>
  <si>
    <t xml:space="preserve">          ดอกเบี้ยเงินกู้ JBIC</t>
  </si>
  <si>
    <t xml:space="preserve">          ดอกเบี้ยเงินกู้ IBRD</t>
  </si>
  <si>
    <t xml:space="preserve">          ดอกเบี้ยเงินกู้ ธนาคารกรุงไทย</t>
  </si>
  <si>
    <t xml:space="preserve">          ดอกเบี้ยเงินกู้ USAID</t>
  </si>
  <si>
    <t xml:space="preserve">          ดอกเบี้ยเงินกู้ KFW</t>
  </si>
  <si>
    <t xml:space="preserve">          ดอกเบี้ยเงินกู้ ธนาคารออมสิน</t>
  </si>
  <si>
    <t xml:space="preserve">          ดอกเบี้ยพันธบัตรการประปาส่วนภูมิภาค</t>
  </si>
  <si>
    <t xml:space="preserve">          ดอกเบี้ยเงินกู้ อื่นๆ</t>
  </si>
  <si>
    <t xml:space="preserve">       กำไร/ขาดทุนจากอัตราแลกเปลี่ยน</t>
  </si>
  <si>
    <t xml:space="preserve">          กำไร/ขาดทุนจากอัตราแลกเปลี่ยน - ที่เกิดจริง</t>
  </si>
  <si>
    <t xml:space="preserve">          กำไร/ขาดทุนจากอัตราแลกเปลี่ยน - ที่ยังไม่เกิดจริง</t>
  </si>
  <si>
    <t xml:space="preserve">       ภาษีเงินได้นิติบุคคล</t>
  </si>
  <si>
    <t xml:space="preserve">          ภาษีเงินได้นิติบุคคล</t>
  </si>
  <si>
    <t xml:space="preserve">          ค่าธรรมเนียมพันธบัตร</t>
  </si>
  <si>
    <t xml:space="preserve">          ขาดทุนจากสินทรัพย์ถาวรขาดรอสอบข้อเท็จจริง</t>
  </si>
  <si>
    <t xml:space="preserve">          ขาดทุนจากการด้อยค่าของสินทรัพย์ถาวร</t>
  </si>
  <si>
    <t>จำนวนผู้ใช้น้ำ</t>
  </si>
  <si>
    <t>(ราย)</t>
  </si>
  <si>
    <t>จำนวนเงิน</t>
  </si>
  <si>
    <t>รายละเอียด</t>
  </si>
  <si>
    <t>ระยะเวลา</t>
  </si>
  <si>
    <t>จำนวนแปลง</t>
  </si>
  <si>
    <t>อัตราน้ำสูญเสีย(%)</t>
  </si>
  <si>
    <t>ระยะเวลาสัญญา</t>
  </si>
  <si>
    <t>จ้างเหมาลดน้ำสูญเสีย</t>
  </si>
  <si>
    <t>จ้างเหมา DMA</t>
  </si>
  <si>
    <t>ปัจจุบัน</t>
  </si>
  <si>
    <t>วันสิ้นสุด</t>
  </si>
  <si>
    <t>เป้าหมาย</t>
  </si>
  <si>
    <t>จำนวนจุด</t>
  </si>
  <si>
    <t>น้ำสูญเสีย</t>
  </si>
  <si>
    <t>ระบุรูปแบบการดำเนินงาน</t>
  </si>
  <si>
    <t>ราคา/หน่วย</t>
  </si>
  <si>
    <t>ผู้รับจ้าง</t>
  </si>
  <si>
    <t>ระยเวลา</t>
  </si>
  <si>
    <t>หมายเหตุ</t>
  </si>
  <si>
    <t>วันเริ่มต้นสัญญา</t>
  </si>
  <si>
    <t>วันสิ้นสุดสัญญา</t>
  </si>
  <si>
    <t>(ดำเนินการเอง/HandHeld/เช่าระบบ/อื่นๆ.....)</t>
  </si>
  <si>
    <t>การประปาส่วนภูมิภาคสาขา</t>
  </si>
  <si>
    <t>การประปาส่วนภูมิภาคเขต...........</t>
  </si>
  <si>
    <t>ระบบการผลิต</t>
  </si>
  <si>
    <t>(Mobile/ผิวดิน/....)</t>
  </si>
  <si>
    <t>กำลังการผลิต</t>
  </si>
  <si>
    <t>(ลบ.ม./ชม.)</t>
  </si>
  <si>
    <t>ค่าจ้างผลิตน้ำ</t>
  </si>
  <si>
    <t>(บาท/ลบ.ม)</t>
  </si>
  <si>
    <r>
      <rPr>
        <b/>
        <u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>...กรณีเป็นการจ้างเหมาบุคคลผลิตน้ำ ให้ระบุค่าจ้างต่อเดือนที่ช่องหมายเหตุ</t>
    </r>
  </si>
  <si>
    <t>การประปาส่วนภูมิภาคเขต.........</t>
  </si>
  <si>
    <t>การประปาส่วนภูมิภาคเขต.................</t>
  </si>
  <si>
    <r>
      <t xml:space="preserve">หมายเหตุ    </t>
    </r>
    <r>
      <rPr>
        <sz val="14"/>
        <rFont val="TH SarabunPSK"/>
        <family val="2"/>
      </rPr>
      <t>เป้าหมายน้ำสูญเสีย  หมายถึง   เป้าหมายน้ำสูญเสียเมื่อดำเนินการตามแผนแล้ว</t>
    </r>
  </si>
  <si>
    <t xml:space="preserve">ปริมาณ (ลบ.ม.) </t>
  </si>
  <si>
    <t>จำนวนเงิน (บาท)</t>
  </si>
  <si>
    <t>ทะเบียนรถยนต์</t>
  </si>
  <si>
    <t>ค่าเช่า/คัน/ปี</t>
  </si>
  <si>
    <t>แผนงาน</t>
  </si>
  <si>
    <t>ยุทธศาสตร์</t>
  </si>
  <si>
    <t>ระยะเวลาดำเนินการ</t>
  </si>
  <si>
    <t xml:space="preserve">                       </t>
  </si>
  <si>
    <t>จำนวนเงิน (ล้านบาท)</t>
  </si>
  <si>
    <t>(1)</t>
  </si>
  <si>
    <t>(2)</t>
  </si>
  <si>
    <t>(3)</t>
  </si>
  <si>
    <t>(4)</t>
  </si>
  <si>
    <t>(5)</t>
  </si>
  <si>
    <t>(6)</t>
  </si>
  <si>
    <t>(7)</t>
  </si>
  <si>
    <t>(8)</t>
  </si>
  <si>
    <t>(ล้านบาท)</t>
  </si>
  <si>
    <t>ค่าตอบแทนกรรมการ</t>
  </si>
  <si>
    <t>ขาดทุนจากการปรับมูลค่าและวัสดุล้าสมัย</t>
  </si>
  <si>
    <t>ค่าเสื่อมลดยอดสินทรัพย์ด้อยค่า-ครุภัณฑ์</t>
  </si>
  <si>
    <t>ปรับมูลค่าค่าซื้อน้ำประปา</t>
  </si>
  <si>
    <t>ค่าธรรมเนียมพันธบัตร</t>
  </si>
  <si>
    <t>ดอกเบี้ยเงินกู้ธนาคารออมสิน</t>
  </si>
  <si>
    <t>ขาดทุนจากสินทรัพย์ถาวรขาดรอสอบข้อเท็จจริง</t>
  </si>
  <si>
    <t>ขาดทุนจากวัสดุขาดรอสอบข้อเท็จจริง</t>
  </si>
  <si>
    <t>ค่าเสียหายจากเงินสดขาดบัญชี</t>
  </si>
  <si>
    <t xml:space="preserve">          ปรับมูลค่าค่าซื้อน้ำประปา</t>
  </si>
  <si>
    <t xml:space="preserve">          ค่าเสื่อมลดยอดสินทรัพย์ด้อยค่า-ครุภัณฑ์</t>
  </si>
  <si>
    <t xml:space="preserve">          ดอกเบี้ยจากการประมาณการหนี้สิน</t>
  </si>
  <si>
    <t>เงินชดเชยและค่าปรับส่งมอบน้ำไม่ครบตามสัญญา</t>
  </si>
  <si>
    <t>รายได้เงินชดเชย - ค่าปรับส่งมอบน้ำไม่ครบตามสัญญา</t>
  </si>
  <si>
    <t>ต้นทุนบริการ-ผลประโยชน์    พนักงานระยะยาว</t>
  </si>
  <si>
    <t>ต้นทุนดอกเบี้ย-ผลประโยชน์พนักงานระยะยาว</t>
  </si>
  <si>
    <t>ค่าเสื่อมราคา-ส/ทภายใต้สัญญาเช่า การเงิน</t>
  </si>
  <si>
    <t>ค่าเสื่อมราคา-อาคารและสิ่งปลูกสร้างภายใต</t>
  </si>
  <si>
    <t>ค่าเสื่อมราคา-ครุภัณฑ์ภายใต้สัญญาเช่าการ</t>
  </si>
  <si>
    <t>ค่าตัดจำหน่าย-สินทรัพย์ไม่มีตัวตนภายใต้ส</t>
  </si>
  <si>
    <t>ขาดทุนจากการด้อยค่าของสินทรัพย์</t>
  </si>
  <si>
    <t>ขาดทุนจากการด้อยค่าของสินทรัพย์ถาวรเสื่อมสภาพ</t>
  </si>
  <si>
    <t>ขาทุนจากการด้อยค่าของสินทรัพย์ถาวร</t>
  </si>
  <si>
    <t>กำไร(ขาดทุน)ประมาณการหนี้สินค่าน้ำประปา</t>
  </si>
  <si>
    <t>กำไร(ขาดทุน)ประมาณการหนี้สินค่าน้ำประปาสัญญาเอกชนร่วมลงทุน</t>
  </si>
  <si>
    <t>สำรองงบทำการ</t>
  </si>
  <si>
    <t>ดอกเบี้ยสัญญาเช่าการเงิน</t>
  </si>
  <si>
    <t>ดอกเบี้ยเงินกู้ Jbic</t>
  </si>
  <si>
    <t>ดอกเบี้ยเงินกู้ ibrd</t>
  </si>
  <si>
    <t>ดอกเบี้ยเงินกู้ธนาคารกรุงไทย</t>
  </si>
  <si>
    <t>ดอกเบี้ยเงินกู้ usaid</t>
  </si>
  <si>
    <t>ดอกเบี้ยเงินกู้ kfw</t>
  </si>
  <si>
    <t>ดอกเบี้ยเงินกู้อื่นๆ</t>
  </si>
  <si>
    <t>ดอกเบี้ยจ่ายจากการประมาณการหนี้สิน</t>
  </si>
  <si>
    <t>ดอกเบี้ยจ่ายตามสัญญาเช่าทางการเงิน</t>
  </si>
  <si>
    <t>ขาดทุน(กำไร)จากการประมาณการหนี้สิน</t>
  </si>
  <si>
    <t xml:space="preserve">          ดอกเบี้ยรับตามสัญญาเช่าการเงิน</t>
  </si>
  <si>
    <t xml:space="preserve">          รายได้เงินชดเชย - ค่าปรับส่งมอบน้ำไม่ครบตามสัญญา</t>
  </si>
  <si>
    <t xml:space="preserve">          ส่วนลดรับ - ค่าซื้อน้ำ</t>
  </si>
  <si>
    <t xml:space="preserve">          กำไร(ขาดทุน)ประมาณการหนี้สินค่าน้ำประปาสัญญาเอกชนร่วมลงทุน</t>
  </si>
  <si>
    <t xml:space="preserve">      ค่าจ้างเหมาทดสอบมาตร</t>
  </si>
  <si>
    <t xml:space="preserve">          ค่าจ้างเหมาทดสอบมาตร</t>
  </si>
  <si>
    <t xml:space="preserve">          ค่าจ้างเหมา</t>
  </si>
  <si>
    <t xml:space="preserve">          ต้นทุนบริการ-ผลประโยชน์พนักงานระยะยาว</t>
  </si>
  <si>
    <t xml:space="preserve">          ต้นทุนดอกเบี้ย-ผลประโยชน์พนักงานระยะยาว</t>
  </si>
  <si>
    <t xml:space="preserve">          ค่าจ้างหน่วยงานภายนอกดูแลระบบคอมพิวเตอร์</t>
  </si>
  <si>
    <t xml:space="preserve">          ค่าตอบแทนกรรมการ</t>
  </si>
  <si>
    <t xml:space="preserve">          ขาดทุนจากวัสดุขาดรอสอบข้อเท็จจริง</t>
  </si>
  <si>
    <t xml:space="preserve">          ค่าเสียหายจากเงินสดขาดบัญชี</t>
  </si>
  <si>
    <t xml:space="preserve">          ขาดทุนจากการปรับมูลค่าและวัสดุล้าสมัย</t>
  </si>
  <si>
    <t xml:space="preserve">          ขาดทุน(กำไร)จากการประมาณการหนี้สิน</t>
  </si>
  <si>
    <t xml:space="preserve">          ค่าเสื่อมราคา-ส/ทภายใต้สัญญาเช่า การเงิน</t>
  </si>
  <si>
    <t xml:space="preserve">          ค่าเสื่อมราคา-อาคารและสิ่งปลูกสร้างภายใต</t>
  </si>
  <si>
    <t xml:space="preserve">          ค่าเสื่อมราคา-ครุภัณฑ์ภายใต้สัญญาเช่าการ</t>
  </si>
  <si>
    <t xml:space="preserve">          ค่าตัดจำหน่าย-สินทรัพย์ไม่มีตัวตนภายใต้สัญญาเช่าทางการเงิน</t>
  </si>
  <si>
    <t xml:space="preserve">        ขาดทุนจากการด้อยค่า</t>
  </si>
  <si>
    <t xml:space="preserve">          ขาดทุนจากการด้อยค่าของสินทรัพย์ถาวรเสื่อมสภาพ</t>
  </si>
  <si>
    <t>กำไรขาดทุนจากการประมาณการตามหลักคณิตศาสตร์ประกันภัย</t>
  </si>
  <si>
    <t xml:space="preserve">          กำไรขาดทุนจากการประมาณการตามหลักคณิตศาสตร์ประกันภัย</t>
  </si>
  <si>
    <t xml:space="preserve">        ค่าเสื่อมด้อยค่า</t>
  </si>
  <si>
    <t xml:space="preserve">          ดอกเบี้ยจ่ายตามสัญญาเช่าทางการเงิน</t>
  </si>
  <si>
    <t>1E0005</t>
  </si>
  <si>
    <t>รายได้รวม</t>
  </si>
  <si>
    <t>ค่าใช้จ่ายรวม</t>
  </si>
  <si>
    <t>กำไขขาดทุนสุทธิ</t>
  </si>
  <si>
    <t>check</t>
  </si>
  <si>
    <t>ค่าเช่าระบบผลิต</t>
  </si>
  <si>
    <t>ส่วนลดรับ</t>
  </si>
  <si>
    <t>กำไรจากการกลับรายการขาดทุนจากการด้อยค่า</t>
  </si>
  <si>
    <t xml:space="preserve">          กำไรจากการกลับรายการขาดทุนจากการด้อยค่า</t>
  </si>
  <si>
    <t xml:space="preserve">          ค่าเช่าระบบผลิต</t>
  </si>
  <si>
    <t>ค่าซื้อน้ำดิบจากหน่วยงานราชการ (5111001)</t>
  </si>
  <si>
    <t>ผู้ขาย</t>
  </si>
  <si>
    <t>ค่าซื้อน้ำประปา (5111002)</t>
  </si>
  <si>
    <t>ค่าอนุรักษ์น้ำบาดาล (5111006)</t>
  </si>
  <si>
    <t>ค่าซื้อน้ำดิบจากเอกชน (5111007)</t>
  </si>
  <si>
    <t>ค่าจ้างเหมาผลิตน้ำ (5141001)</t>
  </si>
  <si>
    <t>ค่าจ้างเหมาสูบน้ำ (5141002)</t>
  </si>
  <si>
    <t>ปริมาณน้ำ (ลบ.ม.)</t>
  </si>
  <si>
    <t>ราคาต่อหน่วย</t>
  </si>
  <si>
    <t xml:space="preserve">จำนวนเงิน </t>
  </si>
  <si>
    <t>ค่าเช่าระบบผลิต (5151001)</t>
  </si>
  <si>
    <r>
      <rPr>
        <b/>
        <u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>...ให้ระบุค่าจ้างต่อเดือนที่ช่องหมายเหตุ</t>
    </r>
  </si>
  <si>
    <t>ค่าจ้างชั่วคราว-รายเดือน (6211005)</t>
  </si>
  <si>
    <t>ชื่อ-สกุล</t>
  </si>
  <si>
    <t>ต่อเดือน</t>
  </si>
  <si>
    <t>ต่อปี</t>
  </si>
  <si>
    <t>ค่าจ้างชั่วคราว-รายวัน (6211006)</t>
  </si>
  <si>
    <t>ปริมาณน้ำผลิต</t>
  </si>
  <si>
    <t>สารส้ม</t>
  </si>
  <si>
    <t>@</t>
  </si>
  <si>
    <t>ค่าวัสดุการผลิตใช้ไป (5111003)</t>
  </si>
  <si>
    <t>ปูนคลอรีน</t>
  </si>
  <si>
    <t>แก๊สคลอรีน</t>
  </si>
  <si>
    <t>ปูนขาว</t>
  </si>
  <si>
    <t>PACI</t>
  </si>
  <si>
    <t>ค่าจ้างเหมาเก็บเงิน (6121001)</t>
  </si>
  <si>
    <t>อัตราค่าจ้าง/หน่วย</t>
  </si>
  <si>
    <t>จำนวนเงิน/เดือน</t>
  </si>
  <si>
    <t>เริ่มต้นสัญญา</t>
  </si>
  <si>
    <t>สิ้นสุดสัญญา</t>
  </si>
  <si>
    <t>กรณีหมดสัญญาแล้วทำสัญญาใหม่</t>
  </si>
  <si>
    <t>อัตราค่าจ้าง/หน่าวย (ราคากลาง)</t>
  </si>
  <si>
    <t>ประมาณการทั้งปี</t>
  </si>
  <si>
    <t>ค่าจ้างเหมาอ่านมาตร (6121002)</t>
  </si>
  <si>
    <r>
      <t>ค่าเช่าที่ดิน (6231001) (ระบุหน่วยงาน...)</t>
    </r>
    <r>
      <rPr>
        <b/>
        <vertAlign val="superscript"/>
        <sz val="16"/>
        <rFont val="TH SarabunPSK"/>
        <family val="2"/>
      </rPr>
      <t>1</t>
    </r>
  </si>
  <si>
    <t>สัญญาเช่า</t>
  </si>
  <si>
    <t>ระยะเวลา (ปี)</t>
  </si>
  <si>
    <t>วันเริ่มต้น</t>
  </si>
  <si>
    <r>
      <t>ภาระผูกพัน</t>
    </r>
    <r>
      <rPr>
        <vertAlign val="superscript"/>
        <sz val="14"/>
        <rFont val="TH SarabunPSK"/>
        <family val="2"/>
      </rPr>
      <t>2</t>
    </r>
  </si>
  <si>
    <t xml:space="preserve">1. ระบุหน่วยงาน หมายถึง หน่วยงานที่ให้เช่าที่ดิน </t>
  </si>
  <si>
    <t>จำนวนอาคารสำนักงาน</t>
  </si>
  <si>
    <t>ภาระผูกพัน</t>
  </si>
  <si>
    <t xml:space="preserve">ค่าเช่าอาคารสำนักงาน (6232001) </t>
  </si>
  <si>
    <t xml:space="preserve">ค่าเช่าครุภัณฑ์สำนักงาน (6232002) </t>
  </si>
  <si>
    <t>จำนวนครุภัณฑ์</t>
  </si>
  <si>
    <t>ค่าภาษีโรงเรือนและที่ดิน (6231002)</t>
  </si>
  <si>
    <t>จำนวนคน</t>
  </si>
  <si>
    <t>สัญญา</t>
  </si>
  <si>
    <t>บริษัท/ชื่อพนักงาน</t>
  </si>
  <si>
    <t>ค่าจ้างพนักงานขับรถ (LAB  CLUSTER)</t>
  </si>
  <si>
    <t>ค่าจ้างพนักงานทำความสะอาด (6242002)</t>
  </si>
  <si>
    <t>ค่าจ้างพนักงานรักษาความปลอดภัย (6242001)</t>
  </si>
  <si>
    <t>ค่าที่ปรึกษา (6271001)</t>
  </si>
  <si>
    <t>การจ้างเหมาบริหารจัดการลดน้ำสูญเสีย</t>
  </si>
  <si>
    <t>ค่าเช่ารถยนต์ (6261004)</t>
  </si>
  <si>
    <t>ผู้ให้เช่า</t>
  </si>
  <si>
    <t>ค่าเบี้ยประกันภัย - ยานพาหนะ (6261002)</t>
  </si>
  <si>
    <t>ค่าเบี้ยประกันภัย บาท/คัน/ปี</t>
  </si>
  <si>
    <t xml:space="preserve">      ค่า พ.ร.บ.          บาท/คัน/ปี</t>
  </si>
  <si>
    <r>
      <rPr>
        <b/>
        <u/>
        <sz val="14"/>
        <rFont val="TH SarabunPSK"/>
        <family val="2"/>
      </rPr>
      <t xml:space="preserve">หมายเหตุ </t>
    </r>
    <r>
      <rPr>
        <b/>
        <sz val="14"/>
        <rFont val="TH SarabunPSK"/>
        <family val="2"/>
      </rPr>
      <t xml:space="preserve"> ค่าเบี้ยประกันภัยและค่า พรบ. สำหรับรถยนต์ที่ เป็นสินทรัพย์ของ กปภ.</t>
    </r>
  </si>
  <si>
    <t>ค่าใช้จ่ายตามแผนปฏิบัติการ (1F.2)</t>
  </si>
  <si>
    <t>ค่าใช้จ่ายตามแผนปฏิบัติการรายเดือน (1F.2)</t>
  </si>
  <si>
    <t>LAB  CLUSTER</t>
  </si>
  <si>
    <t>ชื่อบัญชี</t>
  </si>
  <si>
    <t>รหัสงบประมาณ</t>
  </si>
  <si>
    <t>ชื่อเต็มโครงการ</t>
  </si>
  <si>
    <t>หน่วยงาน</t>
  </si>
  <si>
    <t>Cost  Center</t>
  </si>
  <si>
    <r>
      <rPr>
        <sz val="14"/>
        <rFont val="TH SarabunPSK"/>
        <family val="2"/>
      </rPr>
      <t>2.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ภาระผูกพัน</t>
    </r>
    <r>
      <rPr>
        <sz val="14"/>
        <rFont val="TH SarabunPSK"/>
        <family val="2"/>
      </rPr>
      <t xml:space="preserve"> หมายถึง การจ่ายเงินค่าเช่าต้องจ่ายล่วงหน้าเป็นระยะเวลาจำนวนกี่ปี  เช่น จ่ายล่วงหน้า 3 ปี  หรือ   1  ปี</t>
    </r>
  </si>
  <si>
    <t>*</t>
  </si>
  <si>
    <t>ค่าน้ำโอน-น้ำดื่ม</t>
  </si>
  <si>
    <t>ค่าไฟฟ้า-น้ำดื่ม</t>
  </si>
  <si>
    <t>วัตถุดิบทางตรงใช้ไปในการผลิตน้ำดื่ม</t>
  </si>
  <si>
    <t>วัตถุดิบทางอ้อมใช้ไปในการผลิตน้ำดื่ม</t>
  </si>
  <si>
    <t>ค่าแรงงาน-น้ำดื่ม</t>
  </si>
  <si>
    <t>ค่าซ่อมแซมและบำรุงเครื่องจักร-น้ำดื่ม</t>
  </si>
  <si>
    <t>ค่าซ่อมแซมและบำรุงอาคารโรงงาน-น้ำดื่ม</t>
  </si>
  <si>
    <t>ค่าวัสดุสิ้นเปลือง - น้ำดื่ม</t>
  </si>
  <si>
    <t>ค่าวัสดุวิเคราะห์น้ำ-น้ำดื่ม</t>
  </si>
  <si>
    <t>ต้นทุนการผลิตน้ำดื่ม</t>
  </si>
  <si>
    <t>ขาดทุนจากของเสียเกินปกติ</t>
  </si>
  <si>
    <t>ผลต่างต้นทุนมาตรฐานกับต้นทุนจริง-น้ำดื่ม</t>
  </si>
  <si>
    <t>ค่าแรงงาน-ซ่อมมาตรวัดน้ำ</t>
  </si>
  <si>
    <t>ต้นทุนการซ่อมมาตรวัดน้ำ</t>
  </si>
  <si>
    <t>ผลต่างต้นทุนมาตรฐานกับต้นทุนจริง-มาตรวัดน้ำ</t>
  </si>
  <si>
    <t>ค่าซ่อมแซมสิ่งก่อสร้าง - ระบบจำหน่าย</t>
  </si>
  <si>
    <t>ค่าซ่อมแซมเครื่องจักรกล-ระบบจำหน่าย</t>
  </si>
  <si>
    <t>ค่าซ่อมแซมระบบไฟฟ้า-ระบบจำหน่าย</t>
  </si>
  <si>
    <t>คชจ.เพื่อสาธารณะประโยชน์ที่จ่ายจากดอกผลกท.เงินประการใช้น้ำ</t>
  </si>
  <si>
    <t>ภาษีมูลค่าเพิ่มที่ กปภ. รับภาระ</t>
  </si>
  <si>
    <t xml:space="preserve">    กำไรจากการกลับรายการขาดทุนจากการด้อยค่า</t>
  </si>
  <si>
    <t xml:space="preserve">          ภาษีมูลค่าเพิ่มที่ กปภ. รับภาระ</t>
  </si>
  <si>
    <t xml:space="preserve">          ค่าซ่อมแซมสิ่งก่อสร้าง - ระบบจำหน่าย</t>
  </si>
  <si>
    <t xml:space="preserve">          ค่าซ่อมแซมเครื่องจักรกล-ระบบจำหน่าย</t>
  </si>
  <si>
    <t xml:space="preserve">         ค่าซ่อมแซมระบบไฟฟ้า-ระบบจำหน่าย</t>
  </si>
  <si>
    <t xml:space="preserve">    ค่าใช้จ่ายในการผลิตน้ำดื่ม</t>
  </si>
  <si>
    <t xml:space="preserve">          คชจ.เพื่อสาธารณะประโยชน์ที่จ่ายจากดอกผลกท.เงินประการใช้น้ำ</t>
  </si>
  <si>
    <t xml:space="preserve">          คชจ.เพื่อสาธารณะประโยชน์ที่จ่ายจากดอกผลกท.เงินประก</t>
  </si>
  <si>
    <t>หลักเกณฑ์การคำนวณค่าจ้าง</t>
  </si>
  <si>
    <t>อัตราค่าจ้าง</t>
  </si>
  <si>
    <t>จำนวน (ราย)</t>
  </si>
  <si>
    <t xml:space="preserve">อัตราค่าจ้าง </t>
  </si>
  <si>
    <t>เกิดจริง ปี 2561</t>
  </si>
  <si>
    <t xml:space="preserve"> (เกิดจริง) 2561</t>
  </si>
  <si>
    <t>รายได้ค่าติดตั้งมาตรวัดน้ำ-เอกชน ตัดบัญชี</t>
  </si>
  <si>
    <t>รายได้ค่าติดตั้งมาตรวัดน้ำ-ราชการ ตัดบัญชี</t>
  </si>
  <si>
    <t>ผู้ใช้น้ำเพิ่ม</t>
  </si>
  <si>
    <t>การประปาส่วนภูมิภาคเขต............</t>
  </si>
  <si>
    <t>การประปาส่วนภูมิภาคเขต........</t>
  </si>
  <si>
    <t>กปภ.สาขา</t>
  </si>
  <si>
    <t>งบประมาณเบิกจ่าย (ล้านบาท)</t>
  </si>
  <si>
    <t>ปี 2561</t>
  </si>
  <si>
    <t>ชื่อรายการ</t>
  </si>
  <si>
    <t>หน่วยงาน*</t>
  </si>
  <si>
    <t xml:space="preserve">หมายเหตุ  </t>
  </si>
  <si>
    <t>งบประมาณทำการประจำปี 2564</t>
  </si>
  <si>
    <t>คำขอตั้งงบประมาณทำการประจำปี 2564</t>
  </si>
  <si>
    <t>เกิดจริง ปี 2562</t>
  </si>
  <si>
    <t>ขอตั้ง ปี 2564</t>
  </si>
  <si>
    <t xml:space="preserve"> (เกิดจริง) 2562</t>
  </si>
  <si>
    <t>วงเงินงบประมาณปี 2564</t>
  </si>
  <si>
    <t>ปี 2562</t>
  </si>
  <si>
    <t>รวมงบประมาณ 
ปี 2564</t>
  </si>
  <si>
    <r>
      <t>ภาระผูกพัน</t>
    </r>
    <r>
      <rPr>
        <sz val="14"/>
        <rFont val="TH SarabunPSK"/>
        <family val="2"/>
      </rPr>
      <t xml:space="preserve"> หมายถึง การจ่ายเงินค่าเช่าต้องจ่ายล่วงหน้าเป็นระยะเวลาจำนวนกี่ปี  เช่น จ่ายล่วงหน้า 3 ปี   หรือ   1  ปี</t>
    </r>
  </si>
  <si>
    <r>
      <t>ภาระผูกพัน</t>
    </r>
    <r>
      <rPr>
        <sz val="14"/>
        <rFont val="TH SarabunPSK"/>
        <family val="2"/>
      </rPr>
      <t xml:space="preserve"> หมายถึง การจ่ายเงินค่าเช่าต้องจ่ายล่วงหน้าเป็นระยะเวลาจำนวนกี่ปี    เช่น จ่ายล่วงหน้า 3 ปี   หรือ   1  ปี</t>
    </r>
  </si>
  <si>
    <t>*** เริ่มดำเนินการ ปีงบประมาณ 2564 ***</t>
  </si>
  <si>
    <t xml:space="preserve">รวมทั้งสิ้น </t>
  </si>
  <si>
    <t>cc</t>
  </si>
  <si>
    <t>ส่วนลดค่าน้ำประสบภัยธรรมชาติ - ที่อยู่อาศัย</t>
  </si>
  <si>
    <t>ส่วนลดค่าน้ำประสบภัยธรรมชาติ - ธุรกิจขนาดเล็ก</t>
  </si>
  <si>
    <t>ส่วนลดค่าน้ำประสบภัยธรรมชาติ - อุตสาหกรรม</t>
  </si>
  <si>
    <t>ส่วนลดค่าน้ำประสบภัยธรรมชาติ - ราชการ</t>
  </si>
  <si>
    <t>ส่วนลดค่าน้ำประสบภัยธรรมชาติ - รัฐวิสาหกิจ</t>
  </si>
  <si>
    <t xml:space="preserve">  รายได้จากการขยายเขตจำหน่ายน้ำตัดบัญชี</t>
  </si>
  <si>
    <t>รายได้ค่าวางท่อขยายเขตจำหน่ายน้ำ-เอกชน</t>
  </si>
  <si>
    <t>รายได้ค่าวางท่อขยายเขตจำหน่ายน้ำ-ราชการ</t>
  </si>
  <si>
    <t>วัสดุใช้ไปอื่นๆ</t>
  </si>
  <si>
    <t>วัสดุสิ้นเปลืองอื่นๆ</t>
  </si>
  <si>
    <t>ค่าจ้างเหมาอื่น</t>
  </si>
  <si>
    <t>รายได้จากการขยายเขตจำหน่ายน้ำตัดบัญชี</t>
  </si>
  <si>
    <t>ผลต่างจากการประมาณการภาระผูกพันผลประโยชน</t>
  </si>
  <si>
    <t>กำไรขาดทุนจากประมาณการตามหลักคณิตฯ-ระยะยาวอื่น</t>
  </si>
  <si>
    <t>ค่าน้ำโอน-มาตรวัดน้ำ</t>
  </si>
  <si>
    <t>ส่วนลดรับ-ค่าน้ำ</t>
  </si>
  <si>
    <t>รายได้เงินสบทบราชการตัดบัญชี</t>
  </si>
  <si>
    <t>ดอกเบี้ยจ่ายจากการประมาณการหนี้สิน-ค่ารื้อถอน</t>
  </si>
  <si>
    <t>ค่าฝึกอบรมบุคคลภายนอก</t>
  </si>
  <si>
    <t>ค่าวัสดุรับบริจาค</t>
  </si>
  <si>
    <t xml:space="preserve">          รายได้ค่าติดตั้งมาตรวัดน้ำ-เอกชน ตัดบัญ</t>
  </si>
  <si>
    <t xml:space="preserve">          รายได้ค่าติดตั้งมาตรวัดน้ำ-ราชการ ตัดบั</t>
  </si>
  <si>
    <t xml:space="preserve">          รายได้ค่าวางท่อขยายเขตจำหน่ายน้ำ-เอกชน</t>
  </si>
  <si>
    <t xml:space="preserve">          รายได้ค่าวางท่อขยายเขตจำหน่ายน้ำ-ราชการ</t>
  </si>
  <si>
    <t xml:space="preserve">          รายได้เงินสบทบราชการตัดบัญชี</t>
  </si>
  <si>
    <t xml:space="preserve">          วัสดุใช้ไปอื่นๆ</t>
  </si>
  <si>
    <t xml:space="preserve">           วัสดุสิ้นเปลืองอื่นๆ</t>
  </si>
  <si>
    <t xml:space="preserve">           ค่าจ้างเหมาอื่น</t>
  </si>
  <si>
    <t xml:space="preserve">          ผลต่างจากการประมาณการภาระผูกพันผลประโยชน</t>
  </si>
  <si>
    <t xml:space="preserve">          กำไรขาดทุนจากประมาณการตามหลักคณิตฯ-ระยะยาวอื่น</t>
  </si>
  <si>
    <t xml:space="preserve">          ค่าฝึกอบรมบุคคลภายนอก</t>
  </si>
  <si>
    <t xml:space="preserve">          ค่าวัสดุรับบริจาค</t>
  </si>
  <si>
    <t xml:space="preserve">          ดอกเบี้ยจ่ายจากการประมาณการหนี้สิน-ค่ารื้อถอน</t>
  </si>
  <si>
    <t>คงเหลือ</t>
  </si>
  <si>
    <t xml:space="preserve">การจ้าง </t>
  </si>
  <si>
    <t>การเช่า</t>
  </si>
  <si>
    <t>รายละเอียดโครงการใหม่ ปีงบประมาณ 2564 ที่มีการก่อหนี้ผูกพันข้ามปีงบประมาณ</t>
  </si>
  <si>
    <t>หน่วยงาน.......................................................................</t>
  </si>
  <si>
    <t>ลำดับที่</t>
  </si>
  <si>
    <t>เริ่มต้น</t>
  </si>
  <si>
    <t>สิ้นสุด</t>
  </si>
  <si>
    <t>การซื้อน้ำ</t>
  </si>
  <si>
    <t>ปริมาณซื้อต่อวัน</t>
  </si>
  <si>
    <t>ปริมาณซื้อต่อเดือน</t>
  </si>
  <si>
    <t>อัตราค่าซื้อน้ำต่อ ลบ.ม.</t>
  </si>
  <si>
    <t>(ลบ.ม.)</t>
  </si>
  <si>
    <t>(บาท)</t>
  </si>
  <si>
    <t>(ไม่รวม VAT) (บาท)</t>
  </si>
  <si>
    <t>(7)=(5)*(6)</t>
  </si>
  <si>
    <t>1. (1) หน่วยงาน ให้ระบุ การประปาส่วนภูมิภาคเขต / การประปาส่วนภูมิภาคสาขา</t>
  </si>
  <si>
    <t>CC หมายถึง ศูนย์ต้นทุน</t>
  </si>
  <si>
    <r>
      <rPr>
        <b/>
        <u/>
        <sz val="18"/>
        <rFont val="TH SarabunPSK"/>
        <family val="2"/>
      </rPr>
      <t>หมายเหตุ</t>
    </r>
    <r>
      <rPr>
        <sz val="18"/>
        <rFont val="TH SarabunPSK"/>
        <family val="2"/>
      </rPr>
      <t xml:space="preserve">  จำนวนเงินรวมของแต่ละแผนงานจะเท่ากับแบบฟอร์ม (22/23) (ช่อง 5)</t>
    </r>
  </si>
  <si>
    <t>2. กรณีการจ้าง ซึ่งสามารถระบุสินทรัพย์ได้ โปรดกรอกข้อมูลในแบบฟอร์มที่ 21/23 ด้วย</t>
  </si>
  <si>
    <t>2. กรณีการเช่า ซึ่งสามารถระบุสินทรัพย์ได้ โปรดกรอกข้อมูลในแบบฟอร์มที่ 21/23 ด้วย</t>
  </si>
  <si>
    <t>2. กรณีการซื้อน้ำ ซึ่งสามารถระบุสินทรัพย์ได้ โปรดกรอกข้อมูลในแบบฟอร์มที่ 21/23 ด้วย</t>
  </si>
  <si>
    <t>กรอบวงเงินตลอดอายุโครงการ</t>
  </si>
  <si>
    <t>ปี 25....</t>
  </si>
  <si>
    <t>ข้อมูล การซื้อน้ำ / การจ้าง / การเช่า หรือ อื่นๆ (ที่สามารถระบุรายละเอียดสินทรัพย์ได้) - เริ่มดำเนินการปีงบประมาณ 2564</t>
  </si>
  <si>
    <t>ข้อมูลสัญญา การซื้อน้ำ / การจ้าง / การเช่า หรือ อื่นๆ (ที่สามารถระบุรายละเอียดสินทรัพย์ได้) - สัญญาเดิมที่ยังดำเนินการอยู่ ณ ปัจจุบัน</t>
  </si>
  <si>
    <t>ปี 2564</t>
  </si>
  <si>
    <t>ปี 2565</t>
  </si>
  <si>
    <t>ปี 2566</t>
  </si>
  <si>
    <t>ปี 2567</t>
  </si>
  <si>
    <t>ปี 2568</t>
  </si>
  <si>
    <t>ปี 2569</t>
  </si>
  <si>
    <t>ปี 2570</t>
  </si>
  <si>
    <r>
      <t>หมายเหตุ</t>
    </r>
    <r>
      <rPr>
        <b/>
        <sz val="16"/>
        <rFont val="TH SarabunPSK"/>
        <family val="2"/>
      </rPr>
      <t xml:space="preserve">  แผนปฏิบัติการไม่ต้องรวมในงบประมาณปกติ</t>
    </r>
  </si>
  <si>
    <t>ผู้จัดทำ</t>
  </si>
  <si>
    <t>ชื่อตัวบรรจง....................................</t>
  </si>
  <si>
    <t>ลายเซ็น............................................</t>
  </si>
  <si>
    <t>ตำแหน่ง..........................................</t>
  </si>
  <si>
    <t>ผู้ตรวจสอบ (หัวหน้างาน)</t>
  </si>
  <si>
    <t>(ว.ด.ป.)</t>
  </si>
  <si>
    <t>เริ่มต้น
(ว.ด.ป.)</t>
  </si>
  <si>
    <t>สิ้นสุด
(ว.ด.ป.)</t>
  </si>
  <si>
    <t>ผู้ยืนยันคำขอ (ผู้อำนวยการกอง)</t>
  </si>
  <si>
    <t>มูลค่าซาก</t>
  </si>
  <si>
    <t>อายุการให้
ประโยชน์</t>
  </si>
  <si>
    <t>รายละเอียดสินทรัพย์ ณ วันที่เริ่ม 
ซื้อน้ำ / จ้าง / เช่า หรืออื่นๆ</t>
  </si>
  <si>
    <t>อัตราดอกเบี้ย
ของผู้ให้เช่า/บริการ</t>
  </si>
  <si>
    <t>ค่าใช้จ่าย / งบประมาณ ต่อปี ตั้งแต่วันเริ่มต้นจนถึงสิ้นสุดสัญญา (ล้านบาท) (ไม่รวม VAT)</t>
  </si>
  <si>
    <t>1. ค่าใช้จ่าย / งบประมาณ ต่อปี หมายถึง ค่าใช้จ่ายหรืองบประมาณที่ใช้ในการซื้อน้ำ การจ้าง การเช่า หรืออื่นๆ ต่อปีงบประมาณ</t>
  </si>
  <si>
    <t>งบประมาณต่อปี  ตั้งแต่วันเริ่มต้นจนถึงสิ้นสุดสัญญา (ล้านบาท) (ไม่รวม VAT)</t>
  </si>
  <si>
    <t>ปี 25...</t>
  </si>
  <si>
    <t>รวมระยะเวลา</t>
  </si>
  <si>
    <t>1. งบประมาณ ต่อปี หมายถึง งบประมาณที่ใช้ในการซื้อน้ำ การจ้าง การเช่า หรืออื่นๆ ต่อปีงบประมาณ</t>
  </si>
  <si>
    <t>(9)=(5)*(7)*(8)</t>
  </si>
  <si>
    <t>อัตราค่าเช่า</t>
  </si>
  <si>
    <t>(บาท/หน่วย)</t>
  </si>
  <si>
    <t>ราคาทุน</t>
  </si>
  <si>
    <t>ราคาทุน 
หัก 
ค่าเสื่อมราคาสะสม</t>
  </si>
  <si>
    <r>
      <t>3. ราคาทุน หมายถึง ราคาของสินทรัพย์ที่ผู้ให้</t>
    </r>
    <r>
      <rPr>
        <b/>
        <u/>
        <sz val="16"/>
        <color indexed="8"/>
        <rFont val="TH SarabunPSK"/>
        <family val="2"/>
      </rPr>
      <t>ให้เช่า/บริการ</t>
    </r>
    <r>
      <rPr>
        <b/>
        <sz val="16"/>
        <color indexed="8"/>
        <rFont val="TH SarabunPSK"/>
        <family val="2"/>
      </rPr>
      <t xml:space="preserve"> ได้สินทรัพย์นั้นมา</t>
    </r>
  </si>
  <si>
    <r>
      <t xml:space="preserve">4. ราคาทุนหักค่าเสื่อมราคาสะสม หมายถึง ราคาของสินทรัพย์ที่ผู้ให้เช่า/บริการ ได้สินทรัพย์นั้นมา หักค่าเสื่อมราคาสะสม จนถึงวันที่นำสินทรัพย์นั้นมาให้ </t>
    </r>
    <r>
      <rPr>
        <b/>
        <sz val="16"/>
        <color indexed="8"/>
        <rFont val="TH SarabunPSK"/>
        <family val="2"/>
      </rPr>
      <t>กปภ. เช่า/บริการ (กรณีที่หน่วยงานมีการจ้าง/การเช่า ต่อเนื่อง โดยผู้ให้เช่า/บริการ
ใช้สินทรัพย์เดิมในการผลิต/เช่า/บริการ ให้กับหน่วยงาน  ขอให้หน่วยงานระบุในตารางข้างต้นด้วย)</t>
    </r>
  </si>
  <si>
    <r>
      <t>5. อายุการให้ประโยชน์ หมายถึง อายุของการใช้ประโยชน์ของสินทรัพย์ ที่</t>
    </r>
    <r>
      <rPr>
        <b/>
        <u/>
        <sz val="16"/>
        <color indexed="8"/>
        <rFont val="TH SarabunPSK"/>
        <family val="2"/>
      </rPr>
      <t>ผู้ให้เช่า/บริการ</t>
    </r>
    <r>
      <rPr>
        <b/>
        <sz val="16"/>
        <color indexed="8"/>
        <rFont val="TH SarabunPSK"/>
        <family val="2"/>
      </rPr>
      <t xml:space="preserve"> นำมาให้ กปภ. เช่า/บริการ ณ วันที่เริ่มดำเนินการเช่า/บริการ เพื่อ กปภ. ใช้ในการคิดค่าเสื่อมราคาของสินทรัพย์</t>
    </r>
  </si>
  <si>
    <r>
      <t>6. มูลค่าซาก หมายถึง มูลค่าซากของสินทรัพย์ ที่</t>
    </r>
    <r>
      <rPr>
        <b/>
        <u/>
        <sz val="16"/>
        <color indexed="8"/>
        <rFont val="TH SarabunPSK"/>
        <family val="2"/>
      </rPr>
      <t>ผู้ให้เช่า/บริการ</t>
    </r>
    <r>
      <rPr>
        <b/>
        <sz val="16"/>
        <color indexed="8"/>
        <rFont val="TH SarabunPSK"/>
        <family val="2"/>
      </rPr>
      <t xml:space="preserve"> นำมาให้ กปภ. เช่า/บริการ ซึ่งคาดว่าจะได้รับจากการจำหน่ายสุทธิจากต้นทุนในการจำหน่ายสินทรัพย์นั้น หากสินทรัพย์นั้นมีอายุ
และสภาพที่คาดว่าจะเป็น ณ วันสิ้นสุดอายุการให้ประโยชน์</t>
    </r>
  </si>
  <si>
    <t>จำนวนสินทรัพย์
(หน่วย)</t>
  </si>
  <si>
    <t>2. สินทรัพย์ที่สามารถระบุได้ เช่น การเช่าระบบผลิต เช่าอาคาร เช่าเครื่องพิมพ์/ถ่ายเอกสาร เช่าคอมพิวเตอร์ เช่าเครื่องสูบน้ำ ค่าจ้างเหมาผลิตน้ำ รวมถึงระบบผลิตและท่อส่ง-จ่ายน้ำ (กรณีที่มีการซื้อน้ำ) เป็นต้น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</si>
</sst>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42" formatCode="_-&quot;฿&quot;* #,##0_-;\-&quot;฿&quot;* #,##0_-;_-&quot;฿&quot;* &quot;-&quot;_-;_-@_-"/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_-;\(#,##0.00\);_-* &quot;-&quot;??_-;_-@_-"/>
    <numFmt numFmtId="190" formatCode="_-* #,##0.000_-;\-* #,##0.000_-;_-* &quot;-&quot;???_-;_-@_-"/>
    <numFmt numFmtId="191" formatCode="#,##0.00\ ;\-#,##0.00\ ;&quot; -&quot;#\ ;@\ "/>
    <numFmt numFmtId="192" formatCode="0.000"/>
    <numFmt numFmtId="193" formatCode="_-* #,##0.00_-;\-* #,##0.00_-;_-* \-??_-;_-@_-"/>
    <numFmt numFmtId="194" formatCode="&quot;การประปาส่วนภูมิภาคสาขาลำปลายมาศ อ.ลำปลายมาศ  จ.บุรีรัมย์  จำนวน &quot;0&quot; รายการ&quot;"/>
    <numFmt numFmtId="195" formatCode="0.00_)"/>
    <numFmt numFmtId="196" formatCode="_-\฿* #,##0_-;&quot;-฿&quot;* #,##0_-;_-\฿* \-_-;_-@_-"/>
  </numFmts>
  <fonts count="54">
    <font>
      <sz val="14"/>
      <name val="Angsan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6"/>
      <name val="AngsanaUPC"/>
      <family val="1"/>
      <charset val="222"/>
    </font>
    <font>
      <b/>
      <sz val="11"/>
      <color indexed="8"/>
      <name val="Calibri"/>
      <family val="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i/>
      <sz val="16"/>
      <name val="Helv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DSN AmPun"/>
      <family val="2"/>
    </font>
    <font>
      <sz val="14"/>
      <name val="TH SarabunPSK"/>
      <family val="2"/>
      <charset val="1"/>
    </font>
    <font>
      <b/>
      <sz val="11"/>
      <color indexed="63"/>
      <name val="Tahoma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Tahoma"/>
      <family val="2"/>
      <charset val="222"/>
    </font>
    <font>
      <b/>
      <vertAlign val="superscript"/>
      <sz val="16"/>
      <name val="TH SarabunPSK"/>
      <family val="2"/>
    </font>
    <font>
      <vertAlign val="superscript"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16"/>
      <color indexed="8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33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623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4" fillId="0" borderId="0"/>
    <xf numFmtId="42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8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9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0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2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3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5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6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1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4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1" fillId="17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8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5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6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8" fillId="21" borderId="0" applyNumberFormat="0" applyBorder="0" applyProtection="0">
      <alignment horizontal="center" vertical="top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8" fillId="24" borderId="0" applyNumberFormat="0" applyBorder="0" applyProtection="0">
      <alignment horizontal="center" vertical="top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8" fillId="28" borderId="0" applyNumberFormat="0" applyBorder="0" applyProtection="0">
      <alignment horizontal="center" vertical="top"/>
    </xf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8" fillId="30" borderId="0" applyNumberFormat="0" applyBorder="0" applyProtection="0">
      <alignment horizontal="center" vertical="top"/>
    </xf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8" fillId="19" borderId="0" applyNumberFormat="0" applyBorder="0" applyProtection="0">
      <alignment horizontal="center" vertical="top"/>
    </xf>
    <xf numFmtId="0" fontId="19" fillId="3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8" fillId="20" borderId="0" applyNumberFormat="0" applyBorder="0" applyProtection="0">
      <alignment horizontal="center" vertical="top"/>
    </xf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18" fillId="33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1" fillId="9" borderId="0" applyNumberFormat="0" applyBorder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2" fillId="34" borderId="32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0" fontId="23" fillId="35" borderId="33" applyNumberFormat="0" applyProtection="0">
      <alignment horizontal="center" vertical="top"/>
    </xf>
    <xf numFmtId="191" fontId="3" fillId="0" borderId="0" applyFill="0" applyBorder="0" applyAlignment="0" applyProtection="0"/>
    <xf numFmtId="191" fontId="3" fillId="0" borderId="0" applyFill="0" applyBorder="0" applyAlignment="0" applyProtection="0"/>
    <xf numFmtId="0" fontId="3" fillId="0" borderId="0" applyFill="0" applyBorder="0" applyAlignment="0" applyProtection="0"/>
    <xf numFmtId="189" fontId="3" fillId="0" borderId="0" applyFill="0" applyBorder="0" applyAlignment="0" applyProtection="0"/>
    <xf numFmtId="189" fontId="24" fillId="0" borderId="0" applyFill="0" applyBorder="0" applyAlignment="0" applyProtection="0"/>
    <xf numFmtId="189" fontId="3" fillId="0" borderId="0" applyFill="0" applyBorder="0" applyAlignment="0" applyProtection="0"/>
    <xf numFmtId="0" fontId="3" fillId="0" borderId="0" applyFill="0" applyBorder="0" applyAlignment="0" applyProtection="0"/>
    <xf numFmtId="192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93" fontId="11" fillId="0" borderId="0"/>
    <xf numFmtId="0" fontId="3" fillId="0" borderId="0"/>
    <xf numFmtId="194" fontId="26" fillId="0" borderId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7" fillId="0" borderId="0" applyNumberFormat="0" applyFill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8" fillId="10" borderId="0" applyNumberFormat="0" applyBorder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29" fillId="0" borderId="34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0" fillId="0" borderId="35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36" applyNumberFormat="0" applyFill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1" fillId="0" borderId="0" applyNumberFormat="0" applyFill="0" applyBorder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2" fillId="13" borderId="32" applyNumberFormat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3" fillId="0" borderId="37" applyNumberFormat="0" applyFill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0" fontId="34" fillId="39" borderId="0" applyNumberFormat="0" applyBorder="0" applyProtection="0">
      <alignment horizontal="center" vertical="top"/>
    </xf>
    <xf numFmtId="195" fontId="35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37" fillId="0" borderId="0"/>
    <xf numFmtId="0" fontId="3" fillId="0" borderId="0"/>
    <xf numFmtId="0" fontId="8" fillId="0" borderId="0"/>
    <xf numFmtId="0" fontId="38" fillId="0" borderId="0"/>
    <xf numFmtId="0" fontId="14" fillId="0" borderId="0"/>
    <xf numFmtId="0" fontId="3" fillId="0" borderId="0"/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39" fillId="40" borderId="38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0" fontId="40" fillId="34" borderId="39" applyNumberFormat="0" applyProtection="0">
      <alignment horizontal="center" vertical="top"/>
    </xf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2" fillId="0" borderId="0" applyNumberFormat="0" applyFill="0" applyBorder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3" fillId="0" borderId="40" applyNumberFormat="0" applyFill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0" fontId="44" fillId="0" borderId="0" applyNumberFormat="0" applyFill="0" applyBorder="0" applyProtection="0">
      <alignment horizontal="center" vertical="top"/>
    </xf>
    <xf numFmtId="43" fontId="14" fillId="0" borderId="0" applyFont="0" applyFill="0" applyBorder="0" applyAlignment="0" applyProtection="0"/>
    <xf numFmtId="5" fontId="3" fillId="0" borderId="0" applyFill="0" applyBorder="0" applyAlignment="0" applyProtection="0"/>
    <xf numFmtId="43" fontId="3" fillId="0" borderId="0" applyFont="0" applyFill="0" applyBorder="0" applyAlignment="0" applyProtection="0"/>
    <xf numFmtId="5" fontId="3" fillId="0" borderId="0" applyFill="0" applyBorder="0" applyAlignment="0" applyProtection="0"/>
    <xf numFmtId="196" fontId="11" fillId="0" borderId="0"/>
    <xf numFmtId="196" fontId="11" fillId="0" borderId="0"/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39" fillId="0" borderId="0" applyNumberFormat="0" applyProtection="0">
      <alignment horizontal="center" vertical="top"/>
    </xf>
    <xf numFmtId="0" fontId="8" fillId="0" borderId="0"/>
    <xf numFmtId="0" fontId="36" fillId="0" borderId="0"/>
    <xf numFmtId="0" fontId="45" fillId="0" borderId="0"/>
    <xf numFmtId="0" fontId="2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87" fontId="5" fillId="0" borderId="6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187" fontId="5" fillId="0" borderId="9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187" fontId="7" fillId="0" borderId="9" xfId="1" applyNumberFormat="1" applyFont="1" applyFill="1" applyBorder="1" applyAlignment="1">
      <alignment vertical="center"/>
    </xf>
    <xf numFmtId="0" fontId="7" fillId="0" borderId="0" xfId="0" applyFont="1"/>
    <xf numFmtId="43" fontId="7" fillId="0" borderId="9" xfId="1" applyFont="1" applyFill="1" applyBorder="1" applyAlignment="1">
      <alignment vertical="center"/>
    </xf>
    <xf numFmtId="188" fontId="5" fillId="0" borderId="9" xfId="1" applyNumberFormat="1" applyFont="1" applyFill="1" applyBorder="1" applyAlignment="1">
      <alignment vertical="center"/>
    </xf>
    <xf numFmtId="188" fontId="5" fillId="0" borderId="6" xfId="1" applyNumberFormat="1" applyFont="1" applyFill="1" applyBorder="1" applyAlignment="1">
      <alignment vertical="center"/>
    </xf>
    <xf numFmtId="188" fontId="7" fillId="0" borderId="9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43" fontId="7" fillId="0" borderId="12" xfId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88" fontId="7" fillId="0" borderId="6" xfId="1" applyNumberFormat="1" applyFont="1" applyFill="1" applyBorder="1" applyAlignment="1">
      <alignment vertical="center"/>
    </xf>
    <xf numFmtId="43" fontId="5" fillId="0" borderId="0" xfId="0" applyNumberFormat="1" applyFont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vertical="center"/>
    </xf>
    <xf numFmtId="190" fontId="6" fillId="0" borderId="19" xfId="3" applyNumberFormat="1" applyFont="1" applyFill="1" applyBorder="1" applyAlignment="1">
      <alignment vertical="center"/>
    </xf>
    <xf numFmtId="43" fontId="6" fillId="0" borderId="19" xfId="4" applyNumberFormat="1" applyFont="1" applyFill="1" applyBorder="1" applyAlignment="1">
      <alignment horizontal="center" vertical="center"/>
    </xf>
    <xf numFmtId="190" fontId="5" fillId="0" borderId="9" xfId="3" applyNumberFormat="1" applyFont="1" applyFill="1" applyBorder="1" applyAlignment="1">
      <alignment vertical="center"/>
    </xf>
    <xf numFmtId="43" fontId="5" fillId="0" borderId="9" xfId="4" applyNumberFormat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vertical="center"/>
    </xf>
    <xf numFmtId="0" fontId="5" fillId="0" borderId="12" xfId="3" applyFont="1" applyFill="1" applyBorder="1" applyAlignment="1">
      <alignment vertical="center"/>
    </xf>
    <xf numFmtId="190" fontId="5" fillId="0" borderId="12" xfId="3" applyNumberFormat="1" applyFont="1" applyFill="1" applyBorder="1" applyAlignment="1">
      <alignment vertical="center"/>
    </xf>
    <xf numFmtId="43" fontId="5" fillId="0" borderId="12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189" fontId="9" fillId="2" borderId="15" xfId="38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89" fontId="4" fillId="0" borderId="6" xfId="38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189" fontId="9" fillId="2" borderId="9" xfId="381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9" fontId="9" fillId="3" borderId="9" xfId="381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vertical="center"/>
    </xf>
    <xf numFmtId="189" fontId="9" fillId="3" borderId="15" xfId="381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189" fontId="9" fillId="4" borderId="6" xfId="381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189" fontId="9" fillId="4" borderId="9" xfId="38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9" fontId="4" fillId="0" borderId="6" xfId="381" applyNumberFormat="1" applyFont="1" applyFill="1" applyBorder="1" applyAlignment="1">
      <alignment vertic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89" fontId="9" fillId="5" borderId="9" xfId="381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vertical="center"/>
    </xf>
    <xf numFmtId="189" fontId="9" fillId="6" borderId="9" xfId="38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189" fontId="4" fillId="2" borderId="9" xfId="381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189" fontId="4" fillId="4" borderId="9" xfId="381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189" fontId="9" fillId="7" borderId="9" xfId="38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Border="1"/>
    <xf numFmtId="0" fontId="9" fillId="6" borderId="43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89" fontId="9" fillId="6" borderId="21" xfId="38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9" fontId="4" fillId="0" borderId="0" xfId="381" applyNumberFormat="1" applyFont="1" applyBorder="1" applyAlignment="1">
      <alignment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vertical="center"/>
    </xf>
    <xf numFmtId="189" fontId="4" fillId="41" borderId="0" xfId="381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left"/>
    </xf>
    <xf numFmtId="0" fontId="4" fillId="3" borderId="22" xfId="0" applyFont="1" applyFill="1" applyBorder="1"/>
    <xf numFmtId="189" fontId="4" fillId="3" borderId="15" xfId="381" applyNumberFormat="1" applyFont="1" applyFill="1" applyBorder="1"/>
    <xf numFmtId="0" fontId="4" fillId="3" borderId="19" xfId="0" applyFont="1" applyFill="1" applyBorder="1" applyAlignment="1">
      <alignment horizontal="left"/>
    </xf>
    <xf numFmtId="0" fontId="4" fillId="3" borderId="23" xfId="0" applyFont="1" applyFill="1" applyBorder="1"/>
    <xf numFmtId="189" fontId="4" fillId="3" borderId="19" xfId="381" applyNumberFormat="1" applyFont="1" applyFill="1" applyBorder="1"/>
    <xf numFmtId="0" fontId="4" fillId="0" borderId="9" xfId="0" applyFont="1" applyBorder="1" applyAlignment="1">
      <alignment horizontal="left"/>
    </xf>
    <xf numFmtId="0" fontId="4" fillId="0" borderId="8" xfId="0" applyFont="1" applyFill="1" applyBorder="1"/>
    <xf numFmtId="189" fontId="4" fillId="0" borderId="9" xfId="381" applyNumberFormat="1" applyFont="1" applyFill="1" applyBorder="1"/>
    <xf numFmtId="43" fontId="4" fillId="0" borderId="9" xfId="1" applyFont="1" applyFill="1" applyBorder="1"/>
    <xf numFmtId="0" fontId="4" fillId="0" borderId="8" xfId="0" applyFont="1" applyBorder="1"/>
    <xf numFmtId="0" fontId="4" fillId="0" borderId="12" xfId="0" applyFont="1" applyBorder="1" applyAlignment="1">
      <alignment horizontal="left"/>
    </xf>
    <xf numFmtId="0" fontId="4" fillId="0" borderId="11" xfId="0" applyFont="1" applyBorder="1"/>
    <xf numFmtId="0" fontId="4" fillId="3" borderId="6" xfId="0" applyFont="1" applyFill="1" applyBorder="1" applyAlignment="1">
      <alignment horizontal="left"/>
    </xf>
    <xf numFmtId="0" fontId="4" fillId="3" borderId="24" xfId="0" applyFont="1" applyFill="1" applyBorder="1"/>
    <xf numFmtId="189" fontId="4" fillId="3" borderId="6" xfId="381" applyNumberFormat="1" applyFont="1" applyFill="1" applyBorder="1"/>
    <xf numFmtId="0" fontId="4" fillId="5" borderId="19" xfId="0" applyFont="1" applyFill="1" applyBorder="1" applyAlignment="1">
      <alignment horizontal="left"/>
    </xf>
    <xf numFmtId="0" fontId="4" fillId="5" borderId="23" xfId="0" applyFont="1" applyFill="1" applyBorder="1"/>
    <xf numFmtId="189" fontId="4" fillId="5" borderId="19" xfId="381" applyNumberFormat="1" applyFont="1" applyFill="1" applyBorder="1"/>
    <xf numFmtId="0" fontId="4" fillId="0" borderId="9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5" xfId="0" applyFont="1" applyBorder="1"/>
    <xf numFmtId="0" fontId="4" fillId="0" borderId="12" xfId="0" applyFont="1" applyFill="1" applyBorder="1" applyAlignment="1">
      <alignment horizontal="left"/>
    </xf>
    <xf numFmtId="0" fontId="4" fillId="0" borderId="26" xfId="0" applyFont="1" applyFill="1" applyBorder="1"/>
    <xf numFmtId="189" fontId="4" fillId="0" borderId="16" xfId="381" applyNumberFormat="1" applyFont="1" applyFill="1" applyBorder="1"/>
    <xf numFmtId="0" fontId="4" fillId="3" borderId="9" xfId="0" applyFont="1" applyFill="1" applyBorder="1" applyAlignment="1">
      <alignment horizontal="left"/>
    </xf>
    <xf numFmtId="0" fontId="4" fillId="3" borderId="27" xfId="0" applyFont="1" applyFill="1" applyBorder="1"/>
    <xf numFmtId="0" fontId="4" fillId="0" borderId="6" xfId="0" applyFont="1" applyBorder="1" applyAlignment="1">
      <alignment horizontal="left"/>
    </xf>
    <xf numFmtId="0" fontId="4" fillId="0" borderId="14" xfId="0" applyFont="1" applyBorder="1"/>
    <xf numFmtId="0" fontId="4" fillId="4" borderId="15" xfId="0" applyFont="1" applyFill="1" applyBorder="1" applyAlignment="1">
      <alignment horizontal="left"/>
    </xf>
    <xf numFmtId="0" fontId="4" fillId="4" borderId="22" xfId="0" applyFont="1" applyFill="1" applyBorder="1"/>
    <xf numFmtId="189" fontId="4" fillId="4" borderId="15" xfId="381" applyNumberFormat="1" applyFont="1" applyFill="1" applyBorder="1"/>
    <xf numFmtId="0" fontId="4" fillId="4" borderId="19" xfId="0" applyFont="1" applyFill="1" applyBorder="1" applyAlignment="1">
      <alignment horizontal="left"/>
    </xf>
    <xf numFmtId="0" fontId="4" fillId="4" borderId="23" xfId="0" applyFont="1" applyFill="1" applyBorder="1"/>
    <xf numFmtId="189" fontId="4" fillId="4" borderId="19" xfId="381" applyNumberFormat="1" applyFont="1" applyFill="1" applyBorder="1"/>
    <xf numFmtId="0" fontId="4" fillId="0" borderId="26" xfId="0" applyFont="1" applyBorder="1"/>
    <xf numFmtId="0" fontId="4" fillId="4" borderId="3" xfId="0" applyFont="1" applyFill="1" applyBorder="1" applyAlignment="1">
      <alignment horizontal="left"/>
    </xf>
    <xf numFmtId="0" fontId="4" fillId="4" borderId="15" xfId="0" applyFont="1" applyFill="1" applyBorder="1"/>
    <xf numFmtId="0" fontId="4" fillId="5" borderId="3" xfId="0" applyFont="1" applyFill="1" applyBorder="1" applyAlignment="1">
      <alignment horizontal="left"/>
    </xf>
    <xf numFmtId="0" fontId="4" fillId="5" borderId="15" xfId="0" applyFont="1" applyFill="1" applyBorder="1"/>
    <xf numFmtId="189" fontId="4" fillId="5" borderId="15" xfId="381" applyNumberFormat="1" applyFont="1" applyFill="1" applyBorder="1"/>
    <xf numFmtId="0" fontId="4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24" xfId="0" applyFont="1" applyFill="1" applyBorder="1"/>
    <xf numFmtId="11" fontId="4" fillId="4" borderId="15" xfId="0" quotePrefix="1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9" fontId="4" fillId="0" borderId="0" xfId="381" applyNumberFormat="1" applyFont="1" applyFill="1"/>
    <xf numFmtId="189" fontId="4" fillId="0" borderId="0" xfId="381" applyNumberFormat="1" applyFont="1"/>
    <xf numFmtId="43" fontId="4" fillId="0" borderId="0" xfId="1" applyFont="1" applyAlignment="1">
      <alignment horizontal="left"/>
    </xf>
    <xf numFmtId="43" fontId="4" fillId="0" borderId="0" xfId="1" applyFont="1"/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525" applyFont="1" applyAlignment="1">
      <alignment vertical="center"/>
    </xf>
    <xf numFmtId="0" fontId="9" fillId="0" borderId="0" xfId="525" applyFont="1" applyAlignment="1">
      <alignment horizontal="center" vertical="center"/>
    </xf>
    <xf numFmtId="0" fontId="6" fillId="0" borderId="0" xfId="525" applyFont="1" applyAlignment="1">
      <alignment vertical="center"/>
    </xf>
    <xf numFmtId="0" fontId="5" fillId="0" borderId="19" xfId="525" applyFont="1" applyBorder="1" applyAlignment="1">
      <alignment vertical="center"/>
    </xf>
    <xf numFmtId="0" fontId="5" fillId="0" borderId="9" xfId="525" applyFont="1" applyBorder="1" applyAlignment="1">
      <alignment vertical="center"/>
    </xf>
    <xf numFmtId="0" fontId="5" fillId="0" borderId="12" xfId="525" applyFont="1" applyBorder="1" applyAlignment="1">
      <alignment vertical="center"/>
    </xf>
    <xf numFmtId="0" fontId="5" fillId="0" borderId="0" xfId="525" applyFont="1" applyBorder="1" applyAlignment="1">
      <alignment vertical="center"/>
    </xf>
    <xf numFmtId="17" fontId="5" fillId="0" borderId="15" xfId="0" applyNumberFormat="1" applyFont="1" applyBorder="1" applyAlignment="1">
      <alignment horizontal="center" vertical="center"/>
    </xf>
    <xf numFmtId="0" fontId="4" fillId="0" borderId="0" xfId="525" applyFont="1"/>
    <xf numFmtId="0" fontId="4" fillId="0" borderId="9" xfId="525" applyFont="1" applyBorder="1"/>
    <xf numFmtId="0" fontId="4" fillId="0" borderId="12" xfId="525" applyFont="1" applyBorder="1"/>
    <xf numFmtId="0" fontId="9" fillId="0" borderId="0" xfId="525" applyFont="1"/>
    <xf numFmtId="0" fontId="9" fillId="0" borderId="1" xfId="525" applyFont="1" applyBorder="1" applyAlignment="1">
      <alignment horizontal="center" vertical="center"/>
    </xf>
    <xf numFmtId="0" fontId="9" fillId="0" borderId="3" xfId="525" applyFont="1" applyBorder="1" applyAlignment="1">
      <alignment horizontal="center" vertical="center"/>
    </xf>
    <xf numFmtId="0" fontId="4" fillId="0" borderId="19" xfId="525" applyFont="1" applyBorder="1"/>
    <xf numFmtId="43" fontId="4" fillId="0" borderId="6" xfId="1" applyFont="1" applyFill="1" applyBorder="1"/>
    <xf numFmtId="0" fontId="4" fillId="0" borderId="42" xfId="0" applyFont="1" applyFill="1" applyBorder="1"/>
    <xf numFmtId="189" fontId="4" fillId="0" borderId="2" xfId="381" applyNumberFormat="1" applyFont="1" applyBorder="1" applyAlignment="1">
      <alignment vertical="center"/>
    </xf>
    <xf numFmtId="0" fontId="4" fillId="0" borderId="0" xfId="0" applyFont="1" applyFill="1"/>
    <xf numFmtId="189" fontId="9" fillId="0" borderId="0" xfId="381" applyNumberFormat="1" applyFont="1" applyFill="1" applyBorder="1" applyAlignment="1">
      <alignment vertical="center"/>
    </xf>
    <xf numFmtId="0" fontId="4" fillId="41" borderId="0" xfId="0" applyFont="1" applyFill="1" applyAlignment="1">
      <alignment horizontal="center"/>
    </xf>
    <xf numFmtId="43" fontId="4" fillId="0" borderId="2" xfId="1" applyFont="1" applyFill="1" applyBorder="1"/>
    <xf numFmtId="0" fontId="4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/>
    </xf>
    <xf numFmtId="189" fontId="4" fillId="0" borderId="6" xfId="381" applyNumberFormat="1" applyFont="1" applyFill="1" applyBorder="1"/>
    <xf numFmtId="0" fontId="4" fillId="0" borderId="31" xfId="0" applyFont="1" applyBorder="1"/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8" fillId="0" borderId="0" xfId="619" applyFont="1"/>
    <xf numFmtId="0" fontId="48" fillId="0" borderId="0" xfId="619" applyFont="1" applyAlignment="1">
      <alignment horizontal="right"/>
    </xf>
    <xf numFmtId="0" fontId="49" fillId="0" borderId="1" xfId="619" applyFont="1" applyBorder="1" applyAlignment="1">
      <alignment horizontal="center"/>
    </xf>
    <xf numFmtId="0" fontId="49" fillId="0" borderId="0" xfId="619" applyFont="1"/>
    <xf numFmtId="0" fontId="49" fillId="0" borderId="2" xfId="619" applyFont="1" applyBorder="1" applyAlignment="1">
      <alignment horizontal="center"/>
    </xf>
    <xf numFmtId="0" fontId="49" fillId="0" borderId="0" xfId="619" applyFont="1" applyBorder="1" applyAlignment="1">
      <alignment horizontal="center"/>
    </xf>
    <xf numFmtId="0" fontId="48" fillId="0" borderId="3" xfId="619" quotePrefix="1" applyFont="1" applyBorder="1" applyAlignment="1">
      <alignment horizontal="center"/>
    </xf>
    <xf numFmtId="0" fontId="48" fillId="0" borderId="20" xfId="619" quotePrefix="1" applyFont="1" applyBorder="1" applyAlignment="1">
      <alignment horizontal="center"/>
    </xf>
    <xf numFmtId="0" fontId="48" fillId="0" borderId="2" xfId="619" applyFont="1" applyBorder="1"/>
    <xf numFmtId="0" fontId="48" fillId="0" borderId="15" xfId="619" applyFont="1" applyBorder="1"/>
    <xf numFmtId="0" fontId="48" fillId="0" borderId="0" xfId="619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4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62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43" fontId="4" fillId="0" borderId="0" xfId="0" applyNumberFormat="1" applyFont="1"/>
    <xf numFmtId="43" fontId="4" fillId="42" borderId="0" xfId="1" applyFont="1" applyFill="1"/>
    <xf numFmtId="0" fontId="4" fillId="42" borderId="0" xfId="0" applyFont="1" applyFill="1"/>
    <xf numFmtId="189" fontId="4" fillId="3" borderId="1" xfId="381" applyNumberFormat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28" xfId="0" applyFont="1" applyFill="1" applyBorder="1"/>
    <xf numFmtId="0" fontId="4" fillId="0" borderId="11" xfId="0" applyFont="1" applyFill="1" applyBorder="1"/>
    <xf numFmtId="0" fontId="4" fillId="0" borderId="16" xfId="0" applyFont="1" applyBorder="1"/>
    <xf numFmtId="0" fontId="4" fillId="0" borderId="12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25" xfId="0" applyFont="1" applyFill="1" applyBorder="1"/>
    <xf numFmtId="0" fontId="4" fillId="0" borderId="7" xfId="0" applyFont="1" applyFill="1" applyBorder="1" applyAlignment="1">
      <alignment horizontal="left" vertical="center"/>
    </xf>
    <xf numFmtId="1" fontId="4" fillId="4" borderId="15" xfId="381" applyNumberFormat="1" applyFont="1" applyFill="1" applyBorder="1" applyAlignment="1">
      <alignment horizontal="left"/>
    </xf>
    <xf numFmtId="43" fontId="4" fillId="0" borderId="0" xfId="1" applyNumberFormat="1" applyFont="1" applyBorder="1" applyAlignment="1">
      <alignment vertical="center"/>
    </xf>
    <xf numFmtId="43" fontId="4" fillId="0" borderId="0" xfId="381" applyNumberFormat="1" applyFont="1" applyBorder="1" applyAlignment="1">
      <alignment vertical="center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189" fontId="9" fillId="2" borderId="19" xfId="381" applyNumberFormat="1" applyFont="1" applyFill="1" applyBorder="1" applyAlignment="1">
      <alignment vertical="center"/>
    </xf>
    <xf numFmtId="0" fontId="48" fillId="0" borderId="0" xfId="619" applyFont="1" applyAlignment="1">
      <alignment horizontal="center"/>
    </xf>
    <xf numFmtId="0" fontId="49" fillId="0" borderId="30" xfId="619" applyFont="1" applyBorder="1" applyAlignment="1">
      <alignment horizontal="center"/>
    </xf>
    <xf numFmtId="0" fontId="49" fillId="0" borderId="3" xfId="619" applyFont="1" applyBorder="1" applyAlignment="1">
      <alignment horizontal="center"/>
    </xf>
    <xf numFmtId="0" fontId="48" fillId="0" borderId="0" xfId="621" applyFont="1"/>
    <xf numFmtId="43" fontId="48" fillId="0" borderId="0" xfId="622" applyFont="1"/>
    <xf numFmtId="0" fontId="48" fillId="0" borderId="0" xfId="621" applyFont="1" applyAlignment="1">
      <alignment horizontal="center"/>
    </xf>
    <xf numFmtId="0" fontId="48" fillId="0" borderId="3" xfId="621" applyFont="1" applyBorder="1" applyAlignment="1">
      <alignment horizontal="center" vertical="top"/>
    </xf>
    <xf numFmtId="0" fontId="48" fillId="0" borderId="3" xfId="621" applyFont="1" applyBorder="1" applyAlignment="1">
      <alignment horizontal="left" vertical="top" wrapText="1"/>
    </xf>
    <xf numFmtId="187" fontId="48" fillId="0" borderId="3" xfId="622" applyNumberFormat="1" applyFont="1" applyBorder="1" applyAlignment="1">
      <alignment vertical="top"/>
    </xf>
    <xf numFmtId="0" fontId="48" fillId="0" borderId="0" xfId="621" applyFont="1" applyAlignment="1">
      <alignment vertical="top"/>
    </xf>
    <xf numFmtId="43" fontId="48" fillId="0" borderId="0" xfId="622" applyFont="1" applyAlignment="1">
      <alignment vertical="top"/>
    </xf>
    <xf numFmtId="0" fontId="48" fillId="0" borderId="15" xfId="621" applyFont="1" applyBorder="1" applyAlignment="1">
      <alignment horizontal="center" vertical="top"/>
    </xf>
    <xf numFmtId="0" fontId="48" fillId="0" borderId="15" xfId="621" applyFont="1" applyBorder="1" applyAlignment="1">
      <alignment vertical="top"/>
    </xf>
    <xf numFmtId="0" fontId="48" fillId="0" borderId="15" xfId="621" applyFont="1" applyBorder="1" applyAlignment="1">
      <alignment vertical="top" wrapText="1"/>
    </xf>
    <xf numFmtId="187" fontId="48" fillId="0" borderId="15" xfId="622" applyNumberFormat="1" applyFont="1" applyBorder="1" applyAlignment="1">
      <alignment vertical="top"/>
    </xf>
    <xf numFmtId="0" fontId="48" fillId="0" borderId="0" xfId="621" applyFont="1" applyBorder="1" applyAlignment="1">
      <alignment vertical="top"/>
    </xf>
    <xf numFmtId="187" fontId="48" fillId="0" borderId="0" xfId="622" applyNumberFormat="1" applyFont="1" applyBorder="1" applyAlignment="1">
      <alignment vertical="top"/>
    </xf>
    <xf numFmtId="0" fontId="48" fillId="0" borderId="0" xfId="621" applyFont="1" applyAlignment="1">
      <alignment horizontal="center" vertical="center"/>
    </xf>
    <xf numFmtId="0" fontId="49" fillId="0" borderId="0" xfId="621" applyFont="1" applyAlignment="1">
      <alignment horizontal="right"/>
    </xf>
    <xf numFmtId="0" fontId="51" fillId="0" borderId="0" xfId="621" applyFont="1" applyBorder="1" applyAlignment="1">
      <alignment horizontal="left" vertical="top"/>
    </xf>
    <xf numFmtId="0" fontId="49" fillId="0" borderId="0" xfId="621" applyFont="1" applyAlignment="1">
      <alignment horizontal="center"/>
    </xf>
    <xf numFmtId="0" fontId="48" fillId="0" borderId="15" xfId="621" applyFont="1" applyBorder="1" applyAlignment="1">
      <alignment horizontal="center" vertical="center" wrapText="1"/>
    </xf>
    <xf numFmtId="0" fontId="48" fillId="0" borderId="15" xfId="62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3" xfId="619" applyFont="1" applyBorder="1" applyAlignment="1">
      <alignment horizontal="center" vertical="center" wrapText="1"/>
    </xf>
    <xf numFmtId="0" fontId="49" fillId="0" borderId="28" xfId="619" applyFont="1" applyBorder="1" applyAlignment="1">
      <alignment horizontal="center"/>
    </xf>
    <xf numFmtId="0" fontId="48" fillId="0" borderId="15" xfId="621" applyFont="1" applyBorder="1" applyAlignment="1">
      <alignment horizontal="center" vertical="center" wrapText="1"/>
    </xf>
    <xf numFmtId="0" fontId="48" fillId="0" borderId="15" xfId="621" applyFont="1" applyBorder="1" applyAlignment="1">
      <alignment horizontal="center" vertical="center"/>
    </xf>
    <xf numFmtId="43" fontId="48" fillId="0" borderId="15" xfId="622" applyFont="1" applyBorder="1" applyAlignment="1">
      <alignment horizontal="center" vertical="center"/>
    </xf>
    <xf numFmtId="0" fontId="48" fillId="0" borderId="15" xfId="621" applyFont="1" applyBorder="1" applyAlignment="1">
      <alignment horizontal="center" vertical="center"/>
    </xf>
    <xf numFmtId="0" fontId="48" fillId="0" borderId="0" xfId="621" applyFont="1" applyAlignment="1">
      <alignment vertical="center"/>
    </xf>
    <xf numFmtId="0" fontId="48" fillId="0" borderId="15" xfId="619" applyFont="1" applyBorder="1" applyAlignment="1">
      <alignment horizontal="center" vertical="center" wrapText="1"/>
    </xf>
    <xf numFmtId="43" fontId="48" fillId="0" borderId="15" xfId="622" applyFont="1" applyBorder="1" applyAlignment="1">
      <alignment horizontal="center" vertical="center" wrapText="1"/>
    </xf>
    <xf numFmtId="0" fontId="48" fillId="0" borderId="0" xfId="621" applyFont="1" applyAlignment="1">
      <alignment horizontal="center"/>
    </xf>
    <xf numFmtId="0" fontId="48" fillId="0" borderId="15" xfId="621" applyFont="1" applyBorder="1" applyAlignment="1">
      <alignment horizontal="center" vertical="center" wrapText="1"/>
    </xf>
    <xf numFmtId="0" fontId="48" fillId="0" borderId="0" xfId="621" applyFont="1" applyAlignment="1">
      <alignment horizontal="center"/>
    </xf>
    <xf numFmtId="0" fontId="48" fillId="0" borderId="15" xfId="62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42" borderId="0" xfId="0" applyFont="1" applyFill="1" applyAlignment="1">
      <alignment horizontal="center"/>
    </xf>
    <xf numFmtId="0" fontId="4" fillId="42" borderId="7" xfId="0" applyFont="1" applyFill="1" applyBorder="1" applyAlignment="1">
      <alignment horizontal="center" vertical="center"/>
    </xf>
    <xf numFmtId="0" fontId="4" fillId="42" borderId="9" xfId="0" applyFont="1" applyFill="1" applyBorder="1" applyAlignment="1">
      <alignment vertical="center"/>
    </xf>
    <xf numFmtId="189" fontId="4" fillId="42" borderId="6" xfId="381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/>
    <xf numFmtId="0" fontId="9" fillId="0" borderId="46" xfId="0" applyFont="1" applyBorder="1" applyAlignment="1">
      <alignment horizontal="center" vertical="center"/>
    </xf>
    <xf numFmtId="0" fontId="0" fillId="0" borderId="48" xfId="0" applyBorder="1"/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41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9" fillId="0" borderId="0" xfId="525" applyFont="1" applyAlignment="1">
      <alignment horizontal="center" vertical="center"/>
    </xf>
    <xf numFmtId="0" fontId="9" fillId="0" borderId="0" xfId="525" applyFont="1" applyFill="1" applyAlignment="1">
      <alignment horizontal="center" vertical="center"/>
    </xf>
    <xf numFmtId="0" fontId="6" fillId="0" borderId="15" xfId="525" applyFont="1" applyBorder="1" applyAlignment="1">
      <alignment horizontal="center" vertical="center"/>
    </xf>
    <xf numFmtId="0" fontId="6" fillId="0" borderId="1" xfId="525" applyFont="1" applyBorder="1" applyAlignment="1">
      <alignment horizontal="center" vertical="center"/>
    </xf>
    <xf numFmtId="0" fontId="6" fillId="0" borderId="3" xfId="525" applyFont="1" applyBorder="1" applyAlignment="1">
      <alignment horizontal="center" vertical="center"/>
    </xf>
    <xf numFmtId="0" fontId="6" fillId="0" borderId="1" xfId="525" applyFont="1" applyBorder="1" applyAlignment="1">
      <alignment horizontal="center" vertical="center" wrapText="1"/>
    </xf>
    <xf numFmtId="0" fontId="6" fillId="0" borderId="3" xfId="525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12" fillId="0" borderId="3" xfId="2" applyFont="1" applyBorder="1" applyAlignment="1">
      <alignment vertical="center" wrapText="1"/>
    </xf>
    <xf numFmtId="0" fontId="9" fillId="0" borderId="0" xfId="525" applyFont="1" applyAlignment="1">
      <alignment horizontal="center"/>
    </xf>
    <xf numFmtId="0" fontId="9" fillId="0" borderId="1" xfId="525" applyFont="1" applyBorder="1" applyAlignment="1">
      <alignment horizontal="center" vertical="center"/>
    </xf>
    <xf numFmtId="0" fontId="9" fillId="0" borderId="3" xfId="525" applyFont="1" applyBorder="1" applyAlignment="1">
      <alignment horizontal="center" vertical="center"/>
    </xf>
    <xf numFmtId="0" fontId="9" fillId="0" borderId="1" xfId="525" applyFont="1" applyBorder="1" applyAlignment="1">
      <alignment horizontal="center" vertical="center" wrapText="1"/>
    </xf>
    <xf numFmtId="0" fontId="9" fillId="0" borderId="3" xfId="525" applyFont="1" applyBorder="1" applyAlignment="1">
      <alignment horizontal="center" vertical="center" wrapText="1"/>
    </xf>
    <xf numFmtId="0" fontId="48" fillId="0" borderId="15" xfId="619" applyFont="1" applyBorder="1" applyAlignment="1">
      <alignment horizontal="center"/>
    </xf>
    <xf numFmtId="0" fontId="49" fillId="0" borderId="17" xfId="619" applyFont="1" applyBorder="1" applyAlignment="1">
      <alignment horizontal="center"/>
    </xf>
    <xf numFmtId="0" fontId="49" fillId="0" borderId="22" xfId="619" applyFont="1" applyBorder="1" applyAlignment="1">
      <alignment horizontal="center"/>
    </xf>
    <xf numFmtId="0" fontId="49" fillId="0" borderId="0" xfId="619" applyFont="1" applyAlignment="1">
      <alignment horizontal="center"/>
    </xf>
    <xf numFmtId="0" fontId="49" fillId="0" borderId="1" xfId="619" applyFont="1" applyBorder="1" applyAlignment="1">
      <alignment horizontal="center" vertical="center" wrapText="1"/>
    </xf>
    <xf numFmtId="0" fontId="49" fillId="0" borderId="2" xfId="619" applyFont="1" applyBorder="1" applyAlignment="1">
      <alignment horizontal="center" vertical="center" wrapText="1"/>
    </xf>
    <xf numFmtId="0" fontId="49" fillId="0" borderId="1" xfId="619" applyFont="1" applyBorder="1" applyAlignment="1">
      <alignment horizontal="center" vertical="center"/>
    </xf>
    <xf numFmtId="0" fontId="49" fillId="0" borderId="2" xfId="619" applyFont="1" applyBorder="1" applyAlignment="1">
      <alignment horizontal="center" vertical="center"/>
    </xf>
    <xf numFmtId="0" fontId="49" fillId="0" borderId="3" xfId="619" applyFont="1" applyBorder="1" applyAlignment="1">
      <alignment horizontal="center" vertical="center"/>
    </xf>
    <xf numFmtId="0" fontId="49" fillId="0" borderId="0" xfId="621" applyFont="1" applyAlignment="1">
      <alignment horizontal="left" vertical="top" wrapText="1"/>
    </xf>
    <xf numFmtId="0" fontId="50" fillId="0" borderId="0" xfId="621" applyFont="1" applyAlignment="1">
      <alignment horizontal="center"/>
    </xf>
    <xf numFmtId="0" fontId="48" fillId="0" borderId="0" xfId="621" applyFont="1" applyAlignment="1">
      <alignment horizontal="center"/>
    </xf>
    <xf numFmtId="0" fontId="48" fillId="0" borderId="15" xfId="621" applyFont="1" applyBorder="1" applyAlignment="1">
      <alignment horizontal="center" vertical="center" wrapText="1"/>
    </xf>
    <xf numFmtId="0" fontId="48" fillId="0" borderId="15" xfId="621" applyFont="1" applyBorder="1" applyAlignment="1">
      <alignment horizontal="center" vertical="center"/>
    </xf>
    <xf numFmtId="0" fontId="48" fillId="0" borderId="17" xfId="621" applyFont="1" applyBorder="1" applyAlignment="1">
      <alignment horizontal="center" vertical="center" wrapText="1"/>
    </xf>
    <xf numFmtId="0" fontId="48" fillId="0" borderId="22" xfId="621" applyFont="1" applyBorder="1" applyAlignment="1">
      <alignment horizontal="center" vertical="center" wrapText="1"/>
    </xf>
    <xf numFmtId="0" fontId="48" fillId="0" borderId="18" xfId="621" applyFont="1" applyBorder="1" applyAlignment="1">
      <alignment horizontal="center" vertical="center" wrapText="1"/>
    </xf>
    <xf numFmtId="0" fontId="49" fillId="0" borderId="0" xfId="621" applyFont="1" applyBorder="1" applyAlignment="1">
      <alignment horizontal="left" vertical="top" wrapText="1"/>
    </xf>
    <xf numFmtId="0" fontId="48" fillId="0" borderId="1" xfId="621" applyFont="1" applyBorder="1" applyAlignment="1">
      <alignment horizontal="center" vertical="center" wrapText="1"/>
    </xf>
    <xf numFmtId="0" fontId="48" fillId="0" borderId="3" xfId="621" applyFont="1" applyBorder="1" applyAlignment="1">
      <alignment horizontal="center" vertical="center"/>
    </xf>
    <xf numFmtId="0" fontId="48" fillId="0" borderId="3" xfId="621" applyFont="1" applyBorder="1" applyAlignment="1">
      <alignment horizontal="center" vertical="center" wrapText="1"/>
    </xf>
    <xf numFmtId="0" fontId="48" fillId="0" borderId="1" xfId="62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623">
    <cellStyle name="20% - Accent1 1" xfId="6"/>
    <cellStyle name="20% - Accent1 10" xfId="7"/>
    <cellStyle name="20% - Accent1 11" xfId="8"/>
    <cellStyle name="20% - Accent1 12" xfId="9"/>
    <cellStyle name="20% - Accent1 13" xfId="10"/>
    <cellStyle name="20% - Accent1 2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" xfId="19"/>
    <cellStyle name="20% - Accent2 10" xfId="20"/>
    <cellStyle name="20% - Accent2 11" xfId="21"/>
    <cellStyle name="20% - Accent2 12" xfId="22"/>
    <cellStyle name="20% - Accent2 13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2 9" xfId="31"/>
    <cellStyle name="20% - Accent3 1" xfId="32"/>
    <cellStyle name="20% - Accent3 10" xfId="33"/>
    <cellStyle name="20% - Accent3 11" xfId="34"/>
    <cellStyle name="20% - Accent3 12" xfId="35"/>
    <cellStyle name="20% - Accent3 13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" xfId="45"/>
    <cellStyle name="20% - Accent4 10" xfId="46"/>
    <cellStyle name="20% - Accent4 11" xfId="47"/>
    <cellStyle name="20% - Accent4 12" xfId="48"/>
    <cellStyle name="20% - Accent4 13" xfId="49"/>
    <cellStyle name="20% - Accent4 2" xfId="50"/>
    <cellStyle name="20% - Accent4 3" xfId="51"/>
    <cellStyle name="20% - Accent4 4" xfId="52"/>
    <cellStyle name="20% - Accent4 5" xfId="53"/>
    <cellStyle name="20% - Accent4 6" xfId="54"/>
    <cellStyle name="20% - Accent4 7" xfId="55"/>
    <cellStyle name="20% - Accent4 8" xfId="56"/>
    <cellStyle name="20% - Accent4 9" xfId="57"/>
    <cellStyle name="20% - Accent5 1" xfId="58"/>
    <cellStyle name="20% - Accent5 10" xfId="59"/>
    <cellStyle name="20% - Accent5 11" xfId="60"/>
    <cellStyle name="20% - Accent5 12" xfId="61"/>
    <cellStyle name="20% - Accent5 13" xfId="62"/>
    <cellStyle name="20% - Accent5 2" xfId="63"/>
    <cellStyle name="20% - Accent5 3" xfId="64"/>
    <cellStyle name="20% - Accent5 4" xfId="65"/>
    <cellStyle name="20% - Accent5 5" xfId="66"/>
    <cellStyle name="20% - Accent5 6" xfId="67"/>
    <cellStyle name="20% - Accent5 7" xfId="68"/>
    <cellStyle name="20% - Accent5 8" xfId="69"/>
    <cellStyle name="20% - Accent5 9" xfId="70"/>
    <cellStyle name="20% - Accent6 1" xfId="71"/>
    <cellStyle name="20% - Accent6 10" xfId="72"/>
    <cellStyle name="20% - Accent6 11" xfId="73"/>
    <cellStyle name="20% - Accent6 12" xfId="74"/>
    <cellStyle name="20% - Accent6 13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40% - Accent1 1" xfId="84"/>
    <cellStyle name="40% - Accent1 10" xfId="85"/>
    <cellStyle name="40% - Accent1 11" xfId="86"/>
    <cellStyle name="40% - Accent1 12" xfId="87"/>
    <cellStyle name="40% - Accent1 13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" xfId="97"/>
    <cellStyle name="40% - Accent2 10" xfId="98"/>
    <cellStyle name="40% - Accent2 11" xfId="99"/>
    <cellStyle name="40% - Accent2 12" xfId="100"/>
    <cellStyle name="40% - Accent2 13" xfId="101"/>
    <cellStyle name="40% - Accent2 2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" xfId="110"/>
    <cellStyle name="40% - Accent3 10" xfId="111"/>
    <cellStyle name="40% - Accent3 11" xfId="112"/>
    <cellStyle name="40% - Accent3 12" xfId="113"/>
    <cellStyle name="40% - Accent3 13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 1" xfId="123"/>
    <cellStyle name="40% - Accent4 10" xfId="124"/>
    <cellStyle name="40% - Accent4 11" xfId="125"/>
    <cellStyle name="40% - Accent4 12" xfId="126"/>
    <cellStyle name="40% - Accent4 13" xfId="127"/>
    <cellStyle name="40% - Accent4 2" xfId="128"/>
    <cellStyle name="40% - Accent4 3" xfId="129"/>
    <cellStyle name="40% - Accent4 4" xfId="130"/>
    <cellStyle name="40% - Accent4 5" xfId="131"/>
    <cellStyle name="40% - Accent4 6" xfId="132"/>
    <cellStyle name="40% - Accent4 7" xfId="133"/>
    <cellStyle name="40% - Accent4 8" xfId="134"/>
    <cellStyle name="40% - Accent4 9" xfId="135"/>
    <cellStyle name="40% - Accent5 1" xfId="136"/>
    <cellStyle name="40% - Accent5 10" xfId="137"/>
    <cellStyle name="40% - Accent5 11" xfId="138"/>
    <cellStyle name="40% - Accent5 12" xfId="139"/>
    <cellStyle name="40% - Accent5 13" xfId="140"/>
    <cellStyle name="40% - Accent5 2" xfId="141"/>
    <cellStyle name="40% - Accent5 3" xfId="142"/>
    <cellStyle name="40% - Accent5 4" xfId="143"/>
    <cellStyle name="40% - Accent5 5" xfId="144"/>
    <cellStyle name="40% - Accent5 6" xfId="145"/>
    <cellStyle name="40% - Accent5 7" xfId="146"/>
    <cellStyle name="40% - Accent5 8" xfId="147"/>
    <cellStyle name="40% - Accent5 9" xfId="148"/>
    <cellStyle name="40% - Accent6 1" xfId="149"/>
    <cellStyle name="40% - Accent6 10" xfId="150"/>
    <cellStyle name="40% - Accent6 11" xfId="151"/>
    <cellStyle name="40% - Accent6 12" xfId="152"/>
    <cellStyle name="40% - Accent6 13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" xfId="162"/>
    <cellStyle name="60% - Accent1 10" xfId="163"/>
    <cellStyle name="60% - Accent1 11" xfId="164"/>
    <cellStyle name="60% - Accent1 12" xfId="165"/>
    <cellStyle name="60% - Accent1 13" xfId="166"/>
    <cellStyle name="60% - Accent1 2" xfId="167"/>
    <cellStyle name="60% - Accent1 3" xfId="168"/>
    <cellStyle name="60% - Accent1 4" xfId="169"/>
    <cellStyle name="60% - Accent1 5" xfId="170"/>
    <cellStyle name="60% - Accent1 6" xfId="171"/>
    <cellStyle name="60% - Accent1 7" xfId="172"/>
    <cellStyle name="60% - Accent1 8" xfId="173"/>
    <cellStyle name="60% - Accent1 9" xfId="174"/>
    <cellStyle name="60% - Accent2 1" xfId="175"/>
    <cellStyle name="60% - Accent2 10" xfId="176"/>
    <cellStyle name="60% - Accent2 11" xfId="177"/>
    <cellStyle name="60% - Accent2 12" xfId="178"/>
    <cellStyle name="60% - Accent2 13" xfId="179"/>
    <cellStyle name="60% - Accent2 2" xfId="180"/>
    <cellStyle name="60% - Accent2 3" xfId="181"/>
    <cellStyle name="60% - Accent2 4" xfId="182"/>
    <cellStyle name="60% - Accent2 5" xfId="183"/>
    <cellStyle name="60% - Accent2 6" xfId="184"/>
    <cellStyle name="60% - Accent2 7" xfId="185"/>
    <cellStyle name="60% - Accent2 8" xfId="186"/>
    <cellStyle name="60% - Accent2 9" xfId="187"/>
    <cellStyle name="60% - Accent3 1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" xfId="201"/>
    <cellStyle name="60% - Accent4 10" xfId="202"/>
    <cellStyle name="60% - Accent4 11" xfId="203"/>
    <cellStyle name="60% - Accent4 12" xfId="204"/>
    <cellStyle name="60% - Accent4 13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 1" xfId="214"/>
    <cellStyle name="60% - Accent5 10" xfId="215"/>
    <cellStyle name="60% - Accent5 11" xfId="216"/>
    <cellStyle name="60% - Accent5 12" xfId="217"/>
    <cellStyle name="60% - Accent5 13" xfId="218"/>
    <cellStyle name="60% - Accent5 2" xfId="219"/>
    <cellStyle name="60% - Accent5 3" xfId="220"/>
    <cellStyle name="60% - Accent5 4" xfId="221"/>
    <cellStyle name="60% - Accent5 5" xfId="222"/>
    <cellStyle name="60% - Accent5 6" xfId="223"/>
    <cellStyle name="60% - Accent5 7" xfId="224"/>
    <cellStyle name="60% - Accent5 8" xfId="225"/>
    <cellStyle name="60% - Accent5 9" xfId="226"/>
    <cellStyle name="60% - Accent6 1" xfId="227"/>
    <cellStyle name="60% - Accent6 10" xfId="228"/>
    <cellStyle name="60% - Accent6 11" xfId="229"/>
    <cellStyle name="60% - Accent6 12" xfId="230"/>
    <cellStyle name="60% - Accent6 13" xfId="231"/>
    <cellStyle name="60% - Accent6 2" xfId="232"/>
    <cellStyle name="60% - Accent6 3" xfId="233"/>
    <cellStyle name="60% - Accent6 4" xfId="234"/>
    <cellStyle name="60% - Accent6 5" xfId="235"/>
    <cellStyle name="60% - Accent6 6" xfId="236"/>
    <cellStyle name="60% - Accent6 7" xfId="237"/>
    <cellStyle name="60% - Accent6 8" xfId="238"/>
    <cellStyle name="60% - Accent6 9" xfId="239"/>
    <cellStyle name="Accent1 - 20%" xfId="240"/>
    <cellStyle name="Accent1 - 40%" xfId="241"/>
    <cellStyle name="Accent1 - 60%" xfId="242"/>
    <cellStyle name="Accent1 1" xfId="243"/>
    <cellStyle name="Accent1 10" xfId="244"/>
    <cellStyle name="Accent1 11" xfId="245"/>
    <cellStyle name="Accent1 12" xfId="246"/>
    <cellStyle name="Accent1 13" xfId="247"/>
    <cellStyle name="Accent1 2" xfId="248"/>
    <cellStyle name="Accent1 3" xfId="249"/>
    <cellStyle name="Accent1 4" xfId="250"/>
    <cellStyle name="Accent1 5" xfId="251"/>
    <cellStyle name="Accent1 6" xfId="252"/>
    <cellStyle name="Accent1 7" xfId="253"/>
    <cellStyle name="Accent1 8" xfId="254"/>
    <cellStyle name="Accent1 9" xfId="255"/>
    <cellStyle name="Accent2 - 20%" xfId="256"/>
    <cellStyle name="Accent2 - 40%" xfId="257"/>
    <cellStyle name="Accent2 - 60%" xfId="258"/>
    <cellStyle name="Accent2 1" xfId="259"/>
    <cellStyle name="Accent2 10" xfId="260"/>
    <cellStyle name="Accent2 11" xfId="261"/>
    <cellStyle name="Accent2 12" xfId="262"/>
    <cellStyle name="Accent2 13" xfId="263"/>
    <cellStyle name="Accent2 2" xfId="264"/>
    <cellStyle name="Accent2 3" xfId="265"/>
    <cellStyle name="Accent2 4" xfId="266"/>
    <cellStyle name="Accent2 5" xfId="267"/>
    <cellStyle name="Accent2 6" xfId="268"/>
    <cellStyle name="Accent2 7" xfId="269"/>
    <cellStyle name="Accent2 8" xfId="270"/>
    <cellStyle name="Accent2 9" xfId="271"/>
    <cellStyle name="Accent3 - 20%" xfId="272"/>
    <cellStyle name="Accent3 - 40%" xfId="273"/>
    <cellStyle name="Accent3 - 60%" xfId="274"/>
    <cellStyle name="Accent3 1" xfId="275"/>
    <cellStyle name="Accent3 10" xfId="276"/>
    <cellStyle name="Accent3 11" xfId="277"/>
    <cellStyle name="Accent3 12" xfId="278"/>
    <cellStyle name="Accent3 13" xfId="279"/>
    <cellStyle name="Accent3 2" xfId="280"/>
    <cellStyle name="Accent3 3" xfId="281"/>
    <cellStyle name="Accent3 4" xfId="282"/>
    <cellStyle name="Accent3 5" xfId="283"/>
    <cellStyle name="Accent3 6" xfId="284"/>
    <cellStyle name="Accent3 7" xfId="285"/>
    <cellStyle name="Accent3 8" xfId="286"/>
    <cellStyle name="Accent3 9" xfId="287"/>
    <cellStyle name="Accent4 - 20%" xfId="288"/>
    <cellStyle name="Accent4 - 40%" xfId="289"/>
    <cellStyle name="Accent4 - 60%" xfId="290"/>
    <cellStyle name="Accent4 1" xfId="291"/>
    <cellStyle name="Accent4 10" xfId="292"/>
    <cellStyle name="Accent4 11" xfId="293"/>
    <cellStyle name="Accent4 12" xfId="294"/>
    <cellStyle name="Accent4 13" xfId="295"/>
    <cellStyle name="Accent4 2" xfId="296"/>
    <cellStyle name="Accent4 3" xfId="297"/>
    <cellStyle name="Accent4 4" xfId="298"/>
    <cellStyle name="Accent4 5" xfId="299"/>
    <cellStyle name="Accent4 6" xfId="300"/>
    <cellStyle name="Accent4 7" xfId="301"/>
    <cellStyle name="Accent4 8" xfId="302"/>
    <cellStyle name="Accent4 9" xfId="303"/>
    <cellStyle name="Accent5 - 20%" xfId="304"/>
    <cellStyle name="Accent5 - 40%" xfId="305"/>
    <cellStyle name="Accent5 - 60%" xfId="306"/>
    <cellStyle name="Accent5 1" xfId="307"/>
    <cellStyle name="Accent5 10" xfId="308"/>
    <cellStyle name="Accent5 11" xfId="309"/>
    <cellStyle name="Accent5 12" xfId="310"/>
    <cellStyle name="Accent5 13" xfId="311"/>
    <cellStyle name="Accent5 2" xfId="312"/>
    <cellStyle name="Accent5 3" xfId="313"/>
    <cellStyle name="Accent5 4" xfId="314"/>
    <cellStyle name="Accent5 5" xfId="315"/>
    <cellStyle name="Accent5 6" xfId="316"/>
    <cellStyle name="Accent5 7" xfId="317"/>
    <cellStyle name="Accent5 8" xfId="318"/>
    <cellStyle name="Accent5 9" xfId="319"/>
    <cellStyle name="Accent6 - 20%" xfId="320"/>
    <cellStyle name="Accent6 - 40%" xfId="321"/>
    <cellStyle name="Accent6 - 60%" xfId="322"/>
    <cellStyle name="Accent6 1" xfId="323"/>
    <cellStyle name="Accent6 10" xfId="324"/>
    <cellStyle name="Accent6 11" xfId="325"/>
    <cellStyle name="Accent6 12" xfId="326"/>
    <cellStyle name="Accent6 13" xfId="327"/>
    <cellStyle name="Accent6 2" xfId="328"/>
    <cellStyle name="Accent6 3" xfId="329"/>
    <cellStyle name="Accent6 4" xfId="330"/>
    <cellStyle name="Accent6 5" xfId="331"/>
    <cellStyle name="Accent6 6" xfId="332"/>
    <cellStyle name="Accent6 7" xfId="333"/>
    <cellStyle name="Accent6 8" xfId="334"/>
    <cellStyle name="Accent6 9" xfId="335"/>
    <cellStyle name="Bad 1" xfId="336"/>
    <cellStyle name="Bad 10" xfId="337"/>
    <cellStyle name="Bad 11" xfId="338"/>
    <cellStyle name="Bad 12" xfId="339"/>
    <cellStyle name="Bad 13" xfId="340"/>
    <cellStyle name="Bad 2" xfId="341"/>
    <cellStyle name="Bad 3" xfId="342"/>
    <cellStyle name="Bad 4" xfId="343"/>
    <cellStyle name="Bad 5" xfId="344"/>
    <cellStyle name="Bad 6" xfId="345"/>
    <cellStyle name="Bad 7" xfId="346"/>
    <cellStyle name="Bad 8" xfId="347"/>
    <cellStyle name="Bad 9" xfId="348"/>
    <cellStyle name="Calculation 1" xfId="349"/>
    <cellStyle name="Calculation 10" xfId="350"/>
    <cellStyle name="Calculation 11" xfId="351"/>
    <cellStyle name="Calculation 12" xfId="352"/>
    <cellStyle name="Calculation 13" xfId="353"/>
    <cellStyle name="Calculation 2" xfId="354"/>
    <cellStyle name="Calculation 3" xfId="355"/>
    <cellStyle name="Calculation 4" xfId="356"/>
    <cellStyle name="Calculation 5" xfId="357"/>
    <cellStyle name="Calculation 6" xfId="358"/>
    <cellStyle name="Calculation 7" xfId="359"/>
    <cellStyle name="Calculation 8" xfId="360"/>
    <cellStyle name="Calculation 9" xfId="361"/>
    <cellStyle name="Check Cell 1" xfId="362"/>
    <cellStyle name="Check Cell 10" xfId="363"/>
    <cellStyle name="Check Cell 11" xfId="364"/>
    <cellStyle name="Check Cell 12" xfId="365"/>
    <cellStyle name="Check Cell 13" xfId="366"/>
    <cellStyle name="Check Cell 2" xfId="367"/>
    <cellStyle name="Check Cell 3" xfId="368"/>
    <cellStyle name="Check Cell 4" xfId="369"/>
    <cellStyle name="Check Cell 5" xfId="370"/>
    <cellStyle name="Check Cell 6" xfId="371"/>
    <cellStyle name="Check Cell 7" xfId="372"/>
    <cellStyle name="Check Cell 8" xfId="373"/>
    <cellStyle name="Check Cell 9" xfId="374"/>
    <cellStyle name="Comma" xfId="1" builtinId="3"/>
    <cellStyle name="Comma 2" xfId="5"/>
    <cellStyle name="Comma 2 2" xfId="375"/>
    <cellStyle name="Comma 2 3" xfId="376"/>
    <cellStyle name="Comma 3" xfId="377"/>
    <cellStyle name="Comma 4" xfId="378"/>
    <cellStyle name="Comma 4 2" xfId="379"/>
    <cellStyle name="Comma 5" xfId="380"/>
    <cellStyle name="Comma 6" xfId="381"/>
    <cellStyle name="Comma 6 2" xfId="4"/>
    <cellStyle name="Comma 7" xfId="382"/>
    <cellStyle name="Comma 8" xfId="383"/>
    <cellStyle name="Comma 9" xfId="384"/>
    <cellStyle name="Emphasis 1" xfId="385"/>
    <cellStyle name="Emphasis 2" xfId="386"/>
    <cellStyle name="Emphasis 3" xfId="387"/>
    <cellStyle name="Excel Built-in Comma" xfId="388"/>
    <cellStyle name="Excel Built-in Normal" xfId="2"/>
    <cellStyle name="Excel Built-in Normal 2" xfId="389"/>
    <cellStyle name="Excel_BuiltIn_Comma 1" xfId="390"/>
    <cellStyle name="Explanatory Text 1" xfId="391"/>
    <cellStyle name="Explanatory Text 10" xfId="392"/>
    <cellStyle name="Explanatory Text 11" xfId="393"/>
    <cellStyle name="Explanatory Text 12" xfId="394"/>
    <cellStyle name="Explanatory Text 13" xfId="395"/>
    <cellStyle name="Explanatory Text 2" xfId="396"/>
    <cellStyle name="Explanatory Text 3" xfId="397"/>
    <cellStyle name="Explanatory Text 4" xfId="398"/>
    <cellStyle name="Explanatory Text 5" xfId="399"/>
    <cellStyle name="Explanatory Text 6" xfId="400"/>
    <cellStyle name="Explanatory Text 7" xfId="401"/>
    <cellStyle name="Explanatory Text 8" xfId="402"/>
    <cellStyle name="Explanatory Text 9" xfId="403"/>
    <cellStyle name="Good 1" xfId="404"/>
    <cellStyle name="Good 10" xfId="405"/>
    <cellStyle name="Good 11" xfId="406"/>
    <cellStyle name="Good 12" xfId="407"/>
    <cellStyle name="Good 13" xfId="408"/>
    <cellStyle name="Good 2" xfId="409"/>
    <cellStyle name="Good 3" xfId="410"/>
    <cellStyle name="Good 4" xfId="411"/>
    <cellStyle name="Good 5" xfId="412"/>
    <cellStyle name="Good 6" xfId="413"/>
    <cellStyle name="Good 7" xfId="414"/>
    <cellStyle name="Good 8" xfId="415"/>
    <cellStyle name="Good 9" xfId="416"/>
    <cellStyle name="Heading 1 1" xfId="417"/>
    <cellStyle name="Heading 1 10" xfId="418"/>
    <cellStyle name="Heading 1 11" xfId="419"/>
    <cellStyle name="Heading 1 12" xfId="420"/>
    <cellStyle name="Heading 1 13" xfId="421"/>
    <cellStyle name="Heading 1 2" xfId="422"/>
    <cellStyle name="Heading 1 3" xfId="423"/>
    <cellStyle name="Heading 1 4" xfId="424"/>
    <cellStyle name="Heading 1 5" xfId="425"/>
    <cellStyle name="Heading 1 6" xfId="426"/>
    <cellStyle name="Heading 1 7" xfId="427"/>
    <cellStyle name="Heading 1 8" xfId="428"/>
    <cellStyle name="Heading 1 9" xfId="429"/>
    <cellStyle name="Heading 2 1" xfId="430"/>
    <cellStyle name="Heading 2 10" xfId="431"/>
    <cellStyle name="Heading 2 11" xfId="432"/>
    <cellStyle name="Heading 2 12" xfId="433"/>
    <cellStyle name="Heading 2 13" xfId="434"/>
    <cellStyle name="Heading 2 2" xfId="435"/>
    <cellStyle name="Heading 2 3" xfId="436"/>
    <cellStyle name="Heading 2 4" xfId="437"/>
    <cellStyle name="Heading 2 5" xfId="438"/>
    <cellStyle name="Heading 2 6" xfId="439"/>
    <cellStyle name="Heading 2 7" xfId="440"/>
    <cellStyle name="Heading 2 8" xfId="441"/>
    <cellStyle name="Heading 2 9" xfId="442"/>
    <cellStyle name="Heading 3 1" xfId="443"/>
    <cellStyle name="Heading 3 10" xfId="444"/>
    <cellStyle name="Heading 3 11" xfId="445"/>
    <cellStyle name="Heading 3 12" xfId="446"/>
    <cellStyle name="Heading 3 13" xfId="447"/>
    <cellStyle name="Heading 3 2" xfId="448"/>
    <cellStyle name="Heading 3 3" xfId="449"/>
    <cellStyle name="Heading 3 4" xfId="450"/>
    <cellStyle name="Heading 3 5" xfId="451"/>
    <cellStyle name="Heading 3 6" xfId="452"/>
    <cellStyle name="Heading 3 7" xfId="453"/>
    <cellStyle name="Heading 3 8" xfId="454"/>
    <cellStyle name="Heading 3 9" xfId="455"/>
    <cellStyle name="Heading 4 1" xfId="456"/>
    <cellStyle name="Heading 4 10" xfId="457"/>
    <cellStyle name="Heading 4 11" xfId="458"/>
    <cellStyle name="Heading 4 12" xfId="459"/>
    <cellStyle name="Heading 4 13" xfId="460"/>
    <cellStyle name="Heading 4 2" xfId="461"/>
    <cellStyle name="Heading 4 3" xfId="462"/>
    <cellStyle name="Heading 4 4" xfId="463"/>
    <cellStyle name="Heading 4 5" xfId="464"/>
    <cellStyle name="Heading 4 6" xfId="465"/>
    <cellStyle name="Heading 4 7" xfId="466"/>
    <cellStyle name="Heading 4 8" xfId="467"/>
    <cellStyle name="Heading 4 9" xfId="468"/>
    <cellStyle name="Input 1" xfId="469"/>
    <cellStyle name="Input 10" xfId="470"/>
    <cellStyle name="Input 11" xfId="471"/>
    <cellStyle name="Input 12" xfId="472"/>
    <cellStyle name="Input 13" xfId="473"/>
    <cellStyle name="Input 2" xfId="474"/>
    <cellStyle name="Input 3" xfId="475"/>
    <cellStyle name="Input 4" xfId="476"/>
    <cellStyle name="Input 5" xfId="477"/>
    <cellStyle name="Input 6" xfId="478"/>
    <cellStyle name="Input 7" xfId="479"/>
    <cellStyle name="Input 8" xfId="480"/>
    <cellStyle name="Input 9" xfId="481"/>
    <cellStyle name="Linked Cell 1" xfId="482"/>
    <cellStyle name="Linked Cell 10" xfId="483"/>
    <cellStyle name="Linked Cell 11" xfId="484"/>
    <cellStyle name="Linked Cell 12" xfId="485"/>
    <cellStyle name="Linked Cell 13" xfId="486"/>
    <cellStyle name="Linked Cell 2" xfId="487"/>
    <cellStyle name="Linked Cell 3" xfId="488"/>
    <cellStyle name="Linked Cell 4" xfId="489"/>
    <cellStyle name="Linked Cell 5" xfId="490"/>
    <cellStyle name="Linked Cell 6" xfId="491"/>
    <cellStyle name="Linked Cell 7" xfId="492"/>
    <cellStyle name="Linked Cell 8" xfId="493"/>
    <cellStyle name="Linked Cell 9" xfId="494"/>
    <cellStyle name="Neutral 1" xfId="495"/>
    <cellStyle name="Neutral 10" xfId="496"/>
    <cellStyle name="Neutral 11" xfId="497"/>
    <cellStyle name="Neutral 12" xfId="498"/>
    <cellStyle name="Neutral 13" xfId="499"/>
    <cellStyle name="Neutral 2" xfId="500"/>
    <cellStyle name="Neutral 3" xfId="501"/>
    <cellStyle name="Neutral 4" xfId="502"/>
    <cellStyle name="Neutral 5" xfId="503"/>
    <cellStyle name="Neutral 6" xfId="504"/>
    <cellStyle name="Neutral 7" xfId="505"/>
    <cellStyle name="Neutral 8" xfId="506"/>
    <cellStyle name="Neutral 9" xfId="507"/>
    <cellStyle name="Normal" xfId="0" builtinId="0"/>
    <cellStyle name="Normal - Style1" xfId="508"/>
    <cellStyle name="Normal 2" xfId="509"/>
    <cellStyle name="Normal 2 1" xfId="510"/>
    <cellStyle name="Normal 2 10" xfId="511"/>
    <cellStyle name="Normal 2 11" xfId="512"/>
    <cellStyle name="Normal 2 12" xfId="513"/>
    <cellStyle name="Normal 2 13" xfId="514"/>
    <cellStyle name="Normal 2 2" xfId="515"/>
    <cellStyle name="Normal 2 3" xfId="516"/>
    <cellStyle name="Normal 2 4" xfId="517"/>
    <cellStyle name="Normal 2 5" xfId="518"/>
    <cellStyle name="Normal 2 6" xfId="519"/>
    <cellStyle name="Normal 2 7" xfId="520"/>
    <cellStyle name="Normal 2 8" xfId="521"/>
    <cellStyle name="Normal 2 9" xfId="522"/>
    <cellStyle name="Normal 3" xfId="523"/>
    <cellStyle name="Normal 3 2" xfId="524"/>
    <cellStyle name="Normal 4" xfId="525"/>
    <cellStyle name="Normal 5" xfId="526"/>
    <cellStyle name="Normal 6" xfId="527"/>
    <cellStyle name="Normal 7" xfId="528"/>
    <cellStyle name="Normal 8" xfId="529"/>
    <cellStyle name="Normal_ค่าน้ำ - บุคคล 52" xfId="3"/>
    <cellStyle name="Note 1" xfId="530"/>
    <cellStyle name="Note 10" xfId="531"/>
    <cellStyle name="Note 11" xfId="532"/>
    <cellStyle name="Note 12" xfId="533"/>
    <cellStyle name="Note 13" xfId="534"/>
    <cellStyle name="Note 2" xfId="535"/>
    <cellStyle name="Note 3" xfId="536"/>
    <cellStyle name="Note 4" xfId="537"/>
    <cellStyle name="Note 5" xfId="538"/>
    <cellStyle name="Note 6" xfId="539"/>
    <cellStyle name="Note 7" xfId="540"/>
    <cellStyle name="Note 8" xfId="541"/>
    <cellStyle name="Note 9" xfId="542"/>
    <cellStyle name="Output 1" xfId="543"/>
    <cellStyle name="Output 10" xfId="544"/>
    <cellStyle name="Output 11" xfId="545"/>
    <cellStyle name="Output 12" xfId="546"/>
    <cellStyle name="Output 13" xfId="547"/>
    <cellStyle name="Output 2" xfId="548"/>
    <cellStyle name="Output 3" xfId="549"/>
    <cellStyle name="Output 4" xfId="550"/>
    <cellStyle name="Output 5" xfId="551"/>
    <cellStyle name="Output 6" xfId="552"/>
    <cellStyle name="Output 7" xfId="553"/>
    <cellStyle name="Output 8" xfId="554"/>
    <cellStyle name="Output 9" xfId="555"/>
    <cellStyle name="Percent 2" xfId="556"/>
    <cellStyle name="Sheet Title" xfId="557"/>
    <cellStyle name="Title 1" xfId="558"/>
    <cellStyle name="Title 10" xfId="559"/>
    <cellStyle name="Title 11" xfId="560"/>
    <cellStyle name="Title 12" xfId="561"/>
    <cellStyle name="Title 13" xfId="562"/>
    <cellStyle name="Title 2" xfId="563"/>
    <cellStyle name="Title 3" xfId="564"/>
    <cellStyle name="Title 4" xfId="565"/>
    <cellStyle name="Title 5" xfId="566"/>
    <cellStyle name="Title 6" xfId="567"/>
    <cellStyle name="Title 7" xfId="568"/>
    <cellStyle name="Title 8" xfId="569"/>
    <cellStyle name="Title 9" xfId="570"/>
    <cellStyle name="Total 1" xfId="571"/>
    <cellStyle name="Total 10" xfId="572"/>
    <cellStyle name="Total 11" xfId="573"/>
    <cellStyle name="Total 12" xfId="574"/>
    <cellStyle name="Total 13" xfId="575"/>
    <cellStyle name="Total 2" xfId="576"/>
    <cellStyle name="Total 3" xfId="577"/>
    <cellStyle name="Total 4" xfId="578"/>
    <cellStyle name="Total 5" xfId="579"/>
    <cellStyle name="Total 6" xfId="580"/>
    <cellStyle name="Total 7" xfId="581"/>
    <cellStyle name="Total 8" xfId="582"/>
    <cellStyle name="Total 9" xfId="583"/>
    <cellStyle name="Warning Text 1" xfId="584"/>
    <cellStyle name="Warning Text 10" xfId="585"/>
    <cellStyle name="Warning Text 11" xfId="586"/>
    <cellStyle name="Warning Text 12" xfId="587"/>
    <cellStyle name="Warning Text 13" xfId="58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  <cellStyle name="เครื่องหมายจุลภาค 2" xfId="597"/>
    <cellStyle name="เครื่องหมายจุลภาค 2 2" xfId="598"/>
    <cellStyle name="เครื่องหมายจุลภาค 2 3" xfId="599"/>
    <cellStyle name="เครื่องหมายจุลภาค 3" xfId="600"/>
    <cellStyle name="เครื่องหมายจุลภาค 4" xfId="601"/>
    <cellStyle name="เครื่องหมายจุลภาค 5" xfId="602"/>
    <cellStyle name="เครื่องหมายจุลภาค 6" xfId="622"/>
    <cellStyle name="ปกติ 2" xfId="616"/>
    <cellStyle name="ปกติ 3" xfId="617"/>
    <cellStyle name="ปกติ 4" xfId="619"/>
    <cellStyle name="ปกติ 5" xfId="621"/>
    <cellStyle name="ปกติ 6" xfId="618"/>
    <cellStyle name="ปกติ_Book2" xfId="620"/>
    <cellStyle name="ไม่มีชื่อ1" xfId="603"/>
    <cellStyle name="ไม่มีชื่อ1 1" xfId="604"/>
    <cellStyle name="ไม่มีชื่อ1 10" xfId="605"/>
    <cellStyle name="ไม่มีชื่อ1 11" xfId="606"/>
    <cellStyle name="ไม่มีชื่อ1 12" xfId="607"/>
    <cellStyle name="ไม่มีชื่อ1 2" xfId="608"/>
    <cellStyle name="ไม่มีชื่อ1 3" xfId="609"/>
    <cellStyle name="ไม่มีชื่อ1 4" xfId="610"/>
    <cellStyle name="ไม่มีชื่อ1 5" xfId="611"/>
    <cellStyle name="ไม่มีชื่อ1 6" xfId="612"/>
    <cellStyle name="ไม่มีชื่อ1 7" xfId="613"/>
    <cellStyle name="ไม่มีชื่อ1 8" xfId="614"/>
    <cellStyle name="ไม่มีชื่อ1 9" xfId="6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590800" y="14192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649;&#3592;&#3657;&#3591;&#3648;&#3623;&#3637;&#3618;&#3609;\&#3612;&#3594;&#3609;.&#3611;&#3619;&#3633;&#3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7/&#3586;&#3629;&#3605;&#3633;&#3657;&#3591;/&#3586;&#3629;&#3605;&#3633;&#3657;&#3591;57%20(&#3609;&#3640;&#3657;&#3618;)/&#3586;&#3629;&#3605;&#3633;&#3657;&#3591;%2057/&#3586;&#3629;&#3605;&#3633;&#3657;&#3591;/8/from+&#3591;&#3610;&#3607;&#3635;&#3585;&#3634;&#3619;_2557%2020-11-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1;&#3610;&#3611;&#3619;&#3632;&#3617;&#3634;&#3603;/&#3611;&#3637;&#3591;&#3610;&#3611;&#3619;&#3632;&#3617;&#3634;&#3603;%2054/&#3586;&#3629;&#3605;&#3633;&#3657;&#3591;&#3591;&#3610;&#3611;&#3619;&#3632;&#3617;&#3634;&#3603;/&#3605;&#3633;&#3657;&#3591;&#3591;&#3610;&#3611;&#3619;&#3632;&#3617;&#3634;&#3603;&#3611;&#3637;%2054%20&#3648;&#3586;&#3605;.&#3611;&#3619;&#3633;&#3610;&#3648;&#3611;&#3657;&#363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6;&#3629;&#3605;&#3633;&#3657;&#3591;&#3591;&#3610;59-63/&#3586;&#3629;&#3605;&#3633;&#3657;&#3591;%2063/&#3586;&#3629;&#3605;&#3633;&#3657;&#3591;&#3648;&#3586;&#3605;%201-10/9/00.&#3586;&#3629;&#3605;&#3633;&#3657;&#3591;&#3591;&#3610;&#3611;&#3619;&#3632;&#3617;&#3634;&#3603;&#3607;&#3635;&#3585;&#3634;&#3619;&#3611;&#3637;2563-&#3648;&#3586;&#3605;9-&#3612;&#3594;&#3609;-2PL-G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ชน"/>
      <sheetName val="ภาค"/>
      <sheetName val="กปภ."/>
      <sheetName val="9"/>
      <sheetName val="10"/>
      <sheetName val="6"/>
      <sheetName val="7"/>
      <sheetName val="1"/>
      <sheetName val="8"/>
      <sheetName val="2"/>
      <sheetName val="3"/>
      <sheetName val="4"/>
      <sheetName val="5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"/>
      <sheetName val="sumary"/>
      <sheetName val="center"/>
      <sheetName val="9"/>
      <sheetName val="10"/>
      <sheetName val="6"/>
      <sheetName val="7"/>
      <sheetName val="1"/>
      <sheetName val="8"/>
      <sheetName val="2"/>
      <sheetName val="3"/>
      <sheetName val="4"/>
      <sheetName val="5"/>
      <sheetName val="G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รหัสบัญชี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4">
          <cell r="A4" t="str">
            <v>รหัสบัญชี</v>
          </cell>
          <cell r="B4" t="str">
            <v>รายการ</v>
          </cell>
          <cell r="C4" t="str">
            <v>รวมทั้งสิ้น</v>
          </cell>
          <cell r="D4" t="str">
            <v>กปภ.ข. 8</v>
          </cell>
          <cell r="E4" t="str">
            <v>ผช.กปภ.ข.8</v>
          </cell>
          <cell r="F4" t="str">
            <v>กผว.8</v>
          </cell>
          <cell r="G4" t="str">
            <v>กบง.8</v>
          </cell>
          <cell r="H4" t="str">
            <v>กรค.8</v>
          </cell>
          <cell r="I4" t="str">
            <v>กบร.8</v>
          </cell>
          <cell r="J4" t="str">
            <v>กรจ.8</v>
          </cell>
          <cell r="K4" t="str">
            <v>กทส.8</v>
          </cell>
          <cell r="L4" t="str">
            <v>อุบลราชธานี</v>
          </cell>
          <cell r="M4" t="str">
            <v>พิบูลมังสาหาร</v>
          </cell>
          <cell r="N4" t="str">
            <v>เดชอุดม</v>
          </cell>
          <cell r="O4" t="str">
            <v>เขมราฐ</v>
          </cell>
          <cell r="P4" t="str">
            <v>อำนาจเจริญ</v>
          </cell>
          <cell r="Q4" t="str">
            <v>ยโสธร</v>
          </cell>
          <cell r="R4" t="str">
            <v>เลิงนกทา</v>
          </cell>
          <cell r="S4" t="str">
            <v>มหาชนะชัย</v>
          </cell>
          <cell r="T4" t="str">
            <v>บุรีรัมย์</v>
          </cell>
          <cell r="U4" t="str">
            <v>สตึก</v>
          </cell>
          <cell r="V4" t="str">
            <v>ลำปลายมาศ</v>
          </cell>
          <cell r="W4" t="str">
            <v>นางรอง</v>
          </cell>
          <cell r="X4" t="str">
            <v>ละหานทราย</v>
          </cell>
          <cell r="Y4" t="str">
            <v>สุรินทร์</v>
          </cell>
          <cell r="Z4" t="str">
            <v>ศีขรภูมิ</v>
          </cell>
          <cell r="AA4" t="str">
            <v>รัตนบุรี</v>
          </cell>
          <cell r="AB4" t="str">
            <v>ศรีสะเกษ</v>
          </cell>
          <cell r="AC4" t="str">
            <v>กันทรลักษ์</v>
          </cell>
          <cell r="AD4" t="str">
            <v>มุกดาหาร</v>
          </cell>
          <cell r="AE4" t="str">
            <v>สังขะ</v>
          </cell>
        </row>
        <row r="5">
          <cell r="D5">
            <v>101939</v>
          </cell>
          <cell r="E5">
            <v>100832</v>
          </cell>
          <cell r="F5">
            <v>100833</v>
          </cell>
          <cell r="G5">
            <v>100834</v>
          </cell>
          <cell r="H5">
            <v>100835</v>
          </cell>
          <cell r="I5">
            <v>100836</v>
          </cell>
          <cell r="J5">
            <v>101940</v>
          </cell>
          <cell r="K5">
            <v>101941</v>
          </cell>
          <cell r="L5">
            <v>100837</v>
          </cell>
          <cell r="M5">
            <v>100843</v>
          </cell>
          <cell r="N5">
            <v>100850</v>
          </cell>
          <cell r="O5">
            <v>100857</v>
          </cell>
          <cell r="P5">
            <v>100863</v>
          </cell>
          <cell r="Q5">
            <v>100871</v>
          </cell>
          <cell r="R5">
            <v>100876</v>
          </cell>
          <cell r="S5">
            <v>100881</v>
          </cell>
          <cell r="T5">
            <v>100904</v>
          </cell>
          <cell r="U5">
            <v>100911</v>
          </cell>
          <cell r="V5">
            <v>100916</v>
          </cell>
          <cell r="W5">
            <v>100920</v>
          </cell>
          <cell r="X5">
            <v>100925</v>
          </cell>
          <cell r="Y5">
            <v>100932</v>
          </cell>
          <cell r="Z5">
            <v>100942</v>
          </cell>
          <cell r="AA5">
            <v>100947</v>
          </cell>
          <cell r="AB5">
            <v>100953</v>
          </cell>
          <cell r="AC5">
            <v>100962</v>
          </cell>
          <cell r="AD5">
            <v>100670</v>
          </cell>
          <cell r="AE5">
            <v>101866</v>
          </cell>
        </row>
        <row r="6">
          <cell r="B6" t="str">
            <v xml:space="preserve">  รายได้จากการจำหน่ายน้ำ</v>
          </cell>
        </row>
        <row r="7">
          <cell r="A7">
            <v>4111001</v>
          </cell>
          <cell r="B7" t="str">
            <v>รายได้ค่าน้ำผ่านมาตร - ที่อยู่อาศัย</v>
          </cell>
        </row>
        <row r="8">
          <cell r="A8">
            <v>4111002</v>
          </cell>
          <cell r="B8" t="str">
            <v>รายได้ค่าน้ำผ่านมาตร - ธุรกิจขนาดเล็ก</v>
          </cell>
        </row>
        <row r="9">
          <cell r="A9">
            <v>4111003</v>
          </cell>
          <cell r="B9" t="str">
            <v>รายได้ค่าน้ำผ่านมาตร - อุตสาหกรรมและธุรกิจฯ</v>
          </cell>
        </row>
        <row r="10">
          <cell r="A10">
            <v>4111004</v>
          </cell>
          <cell r="B10" t="str">
            <v>รายได้ค่าน้ำผ่านมาตร - ราชการ</v>
          </cell>
        </row>
        <row r="11">
          <cell r="A11">
            <v>4111005</v>
          </cell>
          <cell r="B11" t="str">
            <v>รายได้ค่าน้ำผ่านมาตร - รัฐวิสาหกิจ</v>
          </cell>
        </row>
        <row r="12">
          <cell r="A12">
            <v>4112001</v>
          </cell>
          <cell r="B12" t="str">
            <v>รายได้ค่าน้ำท่อธาร</v>
          </cell>
        </row>
        <row r="13">
          <cell r="A13">
            <v>4112002</v>
          </cell>
          <cell r="B13" t="str">
            <v>รายได้จากการขายน้ำประปาสำหรับทดสอบท่อ</v>
          </cell>
        </row>
        <row r="14">
          <cell r="A14">
            <v>4113001</v>
          </cell>
          <cell r="B14" t="str">
            <v>รายได้ค่าน้ำประปาหยอดเหรียญ</v>
          </cell>
        </row>
        <row r="15">
          <cell r="A15">
            <v>4114001</v>
          </cell>
          <cell r="B15" t="str">
            <v>ส่วนลดค่าน้ำ - ที่อยู่อาศัย</v>
          </cell>
        </row>
        <row r="16">
          <cell r="A16">
            <v>4114002</v>
          </cell>
          <cell r="B16" t="str">
            <v>ส่วนลดค่าน้ำ - ธุรกิจขนาดเล็ก</v>
          </cell>
        </row>
        <row r="17">
          <cell r="A17">
            <v>4114003</v>
          </cell>
          <cell r="B17" t="str">
            <v>ส่วนลดค่าน้ำ - อุตสาหกรรม</v>
          </cell>
        </row>
        <row r="18">
          <cell r="A18">
            <v>4114004</v>
          </cell>
          <cell r="B18" t="str">
            <v>ส่วนลดค่าน้ำ - ราชการ</v>
          </cell>
        </row>
        <row r="19">
          <cell r="A19">
            <v>4114005</v>
          </cell>
          <cell r="B19" t="str">
            <v>ส่วนลดค่าน้ำ - รัฐวิสาหกิจ</v>
          </cell>
        </row>
        <row r="20">
          <cell r="B20" t="str">
            <v xml:space="preserve">  รายได้ค่าบริการ</v>
          </cell>
        </row>
        <row r="21">
          <cell r="A21">
            <v>4121002</v>
          </cell>
          <cell r="B21" t="str">
            <v>รายได้ค่าบริการทั่วไป</v>
          </cell>
        </row>
        <row r="22">
          <cell r="A22">
            <v>4121003</v>
          </cell>
          <cell r="B22" t="str">
            <v>รายได้ค่าบริการอื่นๆ</v>
          </cell>
        </row>
        <row r="23">
          <cell r="B23" t="str">
            <v>รายได้ค่าจำหน่ายน้ำและบริการ</v>
          </cell>
        </row>
        <row r="24">
          <cell r="B24" t="str">
            <v xml:space="preserve">  รายได้ค่าติดตั้งและวางท่อ</v>
          </cell>
        </row>
        <row r="25">
          <cell r="A25">
            <v>4121001</v>
          </cell>
          <cell r="B25" t="str">
            <v>รายได้ค่าติดตั้งและวางท่อ</v>
          </cell>
        </row>
        <row r="26">
          <cell r="B26" t="str">
            <v xml:space="preserve">  ต้นทุนค่าติดตั้งและวางท่อ</v>
          </cell>
        </row>
        <row r="27">
          <cell r="A27">
            <v>5311001</v>
          </cell>
          <cell r="B27" t="str">
            <v>ค่าวัสดุดำเนินการใช้ไปในการติดตั้ง</v>
          </cell>
        </row>
        <row r="28">
          <cell r="A28">
            <v>5311002</v>
          </cell>
          <cell r="B28" t="str">
            <v>วัสดุสิ้นเปลืองใช้ไป</v>
          </cell>
        </row>
        <row r="29">
          <cell r="A29">
            <v>5311003</v>
          </cell>
          <cell r="B29" t="str">
            <v>ผลต่างทางด้านราคาจากการสั่งซื้อ-ติดตั้ง</v>
          </cell>
        </row>
        <row r="30">
          <cell r="A30">
            <v>5321002</v>
          </cell>
          <cell r="B30" t="str">
            <v>ค่าจ้างเหมา</v>
          </cell>
        </row>
        <row r="31">
          <cell r="B31" t="str">
            <v>รายได้ค่าติดตั้งและวางท่อ - สุทธิ</v>
          </cell>
        </row>
        <row r="32">
          <cell r="B32" t="str">
            <v>รายได้ชดเชยค่าน้ำขั้นต่ำ</v>
          </cell>
        </row>
        <row r="33">
          <cell r="A33">
            <v>4231001</v>
          </cell>
          <cell r="B33" t="str">
            <v>รายได้เงินชดเชย-ค่าน้ำขั้นต่ำ</v>
          </cell>
        </row>
        <row r="34">
          <cell r="B34" t="str">
            <v>รายได้ชดเชย - ค่าที่ปรึกษา</v>
          </cell>
        </row>
        <row r="35">
          <cell r="A35">
            <v>4231002</v>
          </cell>
          <cell r="B35" t="str">
            <v>รายได้ชดเชย - ค่าที่ปรึกษา</v>
          </cell>
        </row>
        <row r="36">
          <cell r="B36" t="str">
            <v>เงินชดเชยค่าดำเนินการในการบริการเชิงสังคม</v>
          </cell>
        </row>
        <row r="37">
          <cell r="A37">
            <v>4231003</v>
          </cell>
          <cell r="B37" t="str">
            <v>รายได้เงินชดเชย - ค่าดำเนินการเชิงสังคมจากรัฐบาล</v>
          </cell>
        </row>
        <row r="38">
          <cell r="B38" t="str">
            <v>เงินชดเชยและค่าปรับส่งมอบน้ำไม่ครบตามสัญญา</v>
          </cell>
        </row>
        <row r="39">
          <cell r="A39">
            <v>4231004</v>
          </cell>
          <cell r="B39" t="str">
            <v>รายได้เงินชดเชย - ค่าปรับส่งมอบน้ำไม่ครบตามสัญญา</v>
          </cell>
        </row>
        <row r="40">
          <cell r="A40" t="str">
            <v>รวมรายได้จากการดำเนินงาน</v>
          </cell>
        </row>
        <row r="41">
          <cell r="B41" t="str">
            <v>เงินเดือน</v>
          </cell>
        </row>
        <row r="42">
          <cell r="A42">
            <v>6211001</v>
          </cell>
          <cell r="B42" t="str">
            <v>เงินเดือน</v>
          </cell>
        </row>
        <row r="43">
          <cell r="B43" t="str">
            <v>ค่าจ้างชั่วคราว</v>
          </cell>
        </row>
        <row r="44">
          <cell r="A44">
            <v>6211005</v>
          </cell>
          <cell r="B44" t="str">
            <v>ค่าจ้างชั่วคราว-รายเดือน</v>
          </cell>
        </row>
        <row r="45">
          <cell r="B45" t="str">
            <v>ค่าตอบแทนและสวัสดิการพนักงาน</v>
          </cell>
        </row>
        <row r="46">
          <cell r="A46">
            <v>6211003</v>
          </cell>
          <cell r="B46" t="str">
            <v>ค่าล่วงเวลา</v>
          </cell>
        </row>
        <row r="47">
          <cell r="A47">
            <v>6211007</v>
          </cell>
          <cell r="B47" t="str">
            <v>เงินชดเชยสาเหตุออกจากงาน</v>
          </cell>
        </row>
        <row r="48">
          <cell r="A48">
            <v>6211008</v>
          </cell>
          <cell r="B48" t="str">
            <v>ค่าตอบแทนอื่นที่จ่ายให้พนักงาน</v>
          </cell>
        </row>
        <row r="49">
          <cell r="A49">
            <v>6212002</v>
          </cell>
          <cell r="B49" t="str">
            <v>ค่ารักษาพยาบาล</v>
          </cell>
        </row>
        <row r="50">
          <cell r="A50">
            <v>6212003</v>
          </cell>
          <cell r="B50" t="str">
            <v>ค่าเบี้ยประกันภัยพนักงาน</v>
          </cell>
        </row>
        <row r="51">
          <cell r="A51">
            <v>6212004</v>
          </cell>
          <cell r="B51" t="str">
            <v>เงินทดแทน</v>
          </cell>
        </row>
        <row r="52">
          <cell r="A52">
            <v>6212005</v>
          </cell>
          <cell r="B52" t="str">
            <v>เงินช่วยเหลือ</v>
          </cell>
        </row>
        <row r="53">
          <cell r="A53">
            <v>6212006</v>
          </cell>
          <cell r="B53" t="str">
            <v>เงินสมทบกองทุนสำรองเลี้ยงชีพ</v>
          </cell>
        </row>
        <row r="54">
          <cell r="A54">
            <v>6212007</v>
          </cell>
          <cell r="B54" t="str">
            <v>เงินสมทบกองทุนสงเคราะห์</v>
          </cell>
        </row>
        <row r="55">
          <cell r="A55">
            <v>6212008</v>
          </cell>
          <cell r="B55" t="str">
            <v>ค่าสวัสดิการอื่นๆ</v>
          </cell>
        </row>
        <row r="56">
          <cell r="B56" t="str">
            <v>วัสดุการผลิต</v>
          </cell>
        </row>
        <row r="57">
          <cell r="A57">
            <v>5111003</v>
          </cell>
          <cell r="B57" t="str">
            <v>ค่าวัสดุการผลิตใช้ไป</v>
          </cell>
        </row>
        <row r="58">
          <cell r="A58">
            <v>5111005</v>
          </cell>
          <cell r="B58" t="str">
            <v>ผลต่างทางด้านราคาจากการสั่งซื้อตปท.-ผลิต</v>
          </cell>
        </row>
        <row r="59">
          <cell r="B59" t="str">
            <v>วัสดุดำเนินการและซ่อมบำรุง</v>
          </cell>
        </row>
        <row r="60">
          <cell r="A60">
            <v>5111004</v>
          </cell>
          <cell r="B60" t="str">
            <v>ค่าวัสดุวิเคราะห์น้ำและอื่นๆ</v>
          </cell>
        </row>
        <row r="61">
          <cell r="A61">
            <v>5131001</v>
          </cell>
          <cell r="B61" t="str">
            <v>ค่าซ่อมแซมสิ่งก่อสร้าง</v>
          </cell>
        </row>
        <row r="62">
          <cell r="A62">
            <v>5131002</v>
          </cell>
          <cell r="B62" t="str">
            <v>ค่าซ่อมแซมเครื่องจักรกล</v>
          </cell>
        </row>
        <row r="63">
          <cell r="A63">
            <v>5131003</v>
          </cell>
          <cell r="B63" t="str">
            <v>ค่าซ่อมแซมระบบไฟฟ้า</v>
          </cell>
        </row>
        <row r="64">
          <cell r="A64">
            <v>5211001</v>
          </cell>
          <cell r="B64" t="str">
            <v>ค่าวัสดุดำเนินการใช้ไปในการจำหน่าย</v>
          </cell>
        </row>
        <row r="65">
          <cell r="A65">
            <v>5211002</v>
          </cell>
          <cell r="B65" t="str">
            <v>ผลต่างทางด้านราคาจากการสั่งซื้อ-จำหน่าย</v>
          </cell>
        </row>
        <row r="66">
          <cell r="A66">
            <v>5221001</v>
          </cell>
          <cell r="B66" t="str">
            <v>ค่าซ่อมแซมบำรุงประปา</v>
          </cell>
        </row>
        <row r="67">
          <cell r="A67">
            <v>6261003</v>
          </cell>
          <cell r="B67" t="str">
            <v>ค่าซ่อมบำรุง-ยานพาหนะ</v>
          </cell>
        </row>
        <row r="68">
          <cell r="B68" t="str">
            <v>น้ำมันเชื้อเพลิงและหล่อลื่น</v>
          </cell>
        </row>
        <row r="69">
          <cell r="A69">
            <v>5121001</v>
          </cell>
          <cell r="B69" t="str">
            <v>ค่าน้ำมันเชื้อเพลิง</v>
          </cell>
        </row>
        <row r="70">
          <cell r="A70">
            <v>5231002</v>
          </cell>
          <cell r="B70" t="str">
            <v>ค่าน้ำมันเชื้อเพลิง-ระบบจำหน่าย</v>
          </cell>
        </row>
        <row r="71">
          <cell r="A71">
            <v>6261001</v>
          </cell>
          <cell r="B71" t="str">
            <v>ค่าน้ำมัน</v>
          </cell>
        </row>
        <row r="72">
          <cell r="B72" t="str">
            <v>วัสดุสำนักงาน</v>
          </cell>
        </row>
        <row r="73">
          <cell r="A73">
            <v>6111001</v>
          </cell>
          <cell r="B73" t="str">
            <v>ค่าโฆษณา</v>
          </cell>
        </row>
        <row r="74">
          <cell r="A74">
            <v>6111002</v>
          </cell>
          <cell r="B74" t="str">
            <v>ค่าประชาสัมพันธ์</v>
          </cell>
        </row>
        <row r="75">
          <cell r="A75">
            <v>6111003</v>
          </cell>
          <cell r="B75" t="str">
            <v>ค่าภาษีป้าย</v>
          </cell>
        </row>
        <row r="76">
          <cell r="A76">
            <v>6241001</v>
          </cell>
          <cell r="B76" t="str">
            <v>ค่าเครื่องเขียนแบบพิมพ์</v>
          </cell>
        </row>
        <row r="77">
          <cell r="A77">
            <v>6241002</v>
          </cell>
          <cell r="B77" t="str">
            <v>ค่าถ่ายเอกสารและพิมพ์เขียว</v>
          </cell>
        </row>
        <row r="78">
          <cell r="A78">
            <v>6241003</v>
          </cell>
          <cell r="B78" t="str">
            <v>ค่าวัสดุสิ้นเปลืองทั่วไป</v>
          </cell>
        </row>
        <row r="79">
          <cell r="B79" t="str">
            <v>ค่าจ้างและบริการ</v>
          </cell>
        </row>
        <row r="80">
          <cell r="A80">
            <v>5141001</v>
          </cell>
          <cell r="B80" t="str">
            <v>ค่าจ้างเหมาผลิตน้ำ</v>
          </cell>
        </row>
        <row r="81">
          <cell r="A81">
            <v>5141002</v>
          </cell>
          <cell r="B81" t="str">
            <v>ค่าจ้างเหมาสูบน้ำ</v>
          </cell>
        </row>
        <row r="82">
          <cell r="A82">
            <v>5141003</v>
          </cell>
          <cell r="B82" t="str">
            <v>ค่าจ้างระวังดูแลรักษาน้ำ</v>
          </cell>
        </row>
        <row r="83">
          <cell r="A83">
            <v>5231001</v>
          </cell>
          <cell r="B83" t="str">
            <v>ค่าระวางบรรทุกและขนส่ง</v>
          </cell>
        </row>
        <row r="84">
          <cell r="A84">
            <v>5251001</v>
          </cell>
          <cell r="B84" t="str">
            <v>ค่าจ้างเหมาทดสอบมาตร</v>
          </cell>
        </row>
        <row r="85">
          <cell r="A85">
            <v>6121001</v>
          </cell>
          <cell r="B85" t="str">
            <v>ค่าจ้างเหมาเก็บเงิน</v>
          </cell>
        </row>
        <row r="86">
          <cell r="A86">
            <v>6121002</v>
          </cell>
          <cell r="B86" t="str">
            <v>ค่าจ้างเหมาอ่านมาตร</v>
          </cell>
        </row>
        <row r="87">
          <cell r="A87">
            <v>6211004</v>
          </cell>
          <cell r="B87" t="str">
            <v>ค่าจ้างชั่วคราว</v>
          </cell>
        </row>
        <row r="88">
          <cell r="A88">
            <v>6211006</v>
          </cell>
          <cell r="B88" t="str">
            <v>ค่าจ้างชั่วคราว-รายวัน</v>
          </cell>
        </row>
        <row r="89">
          <cell r="A89">
            <v>6232001</v>
          </cell>
          <cell r="B89" t="str">
            <v>ค่าเช่าอาคาร สำนักงาน</v>
          </cell>
        </row>
        <row r="90">
          <cell r="A90">
            <v>6232002</v>
          </cell>
          <cell r="B90" t="str">
            <v>ค่าเช่าครุภัณฑ์ สำนักงาน</v>
          </cell>
        </row>
        <row r="91">
          <cell r="A91">
            <v>6232003</v>
          </cell>
          <cell r="B91" t="str">
            <v>ค่าซ่อมแซมอาคาร สำนักงาน</v>
          </cell>
        </row>
        <row r="92">
          <cell r="A92">
            <v>6232004</v>
          </cell>
          <cell r="B92" t="str">
            <v>ค่าซ่อมแซมครุภัณฑ์</v>
          </cell>
        </row>
        <row r="93">
          <cell r="A93">
            <v>6232005</v>
          </cell>
          <cell r="B93" t="str">
            <v>ค่าซ่อมแซมเครื่องคอมพิวเตอร์</v>
          </cell>
        </row>
        <row r="94">
          <cell r="A94">
            <v>6242001</v>
          </cell>
          <cell r="B94" t="str">
            <v>ค่าจ้างพนักงานรักษาความปลอดภัย</v>
          </cell>
        </row>
        <row r="95">
          <cell r="A95">
            <v>6242002</v>
          </cell>
          <cell r="B95" t="str">
            <v>ค่าจ้างพนักงานทำความสะอาด</v>
          </cell>
        </row>
        <row r="96">
          <cell r="A96">
            <v>6242003</v>
          </cell>
          <cell r="B96" t="str">
            <v>ค่าจ้างหน่วยงานภายนอกดูแลสำนักงาน อื่นๆ</v>
          </cell>
        </row>
        <row r="97">
          <cell r="A97">
            <v>6242004</v>
          </cell>
          <cell r="B97" t="str">
            <v>ค่าจ้างหน่วยงานภายนอกดูและระบบคอมพิวเตอร์</v>
          </cell>
        </row>
        <row r="98">
          <cell r="B98" t="str">
            <v>ค่าใช้จ่ายในการดำเนินงานอื่น</v>
          </cell>
        </row>
        <row r="99">
          <cell r="A99">
            <v>6212001</v>
          </cell>
          <cell r="B99" t="str">
            <v>ค่าฝึกอบรม</v>
          </cell>
        </row>
        <row r="100">
          <cell r="A100">
            <v>6221001</v>
          </cell>
          <cell r="B100" t="str">
            <v>ค่าใช้จ่ายในการเดินทาง-ต่างประเทศ</v>
          </cell>
        </row>
        <row r="101">
          <cell r="A101">
            <v>6221002</v>
          </cell>
          <cell r="B101" t="str">
            <v>ค่าใช้จ่ายในการเดินทาง - ในประเทศ</v>
          </cell>
        </row>
        <row r="102">
          <cell r="A102">
            <v>6231001</v>
          </cell>
          <cell r="B102" t="str">
            <v>ค่าเช่าที่ดิน</v>
          </cell>
        </row>
        <row r="103">
          <cell r="A103">
            <v>6231002</v>
          </cell>
          <cell r="B103" t="str">
            <v>ค่าภาษีโรงเรือนและที่ดิน</v>
          </cell>
        </row>
        <row r="104">
          <cell r="A104">
            <v>6261002</v>
          </cell>
          <cell r="B104" t="str">
            <v>ค่าเบี้ยประกันภัย-ยานพาหนะ</v>
          </cell>
        </row>
        <row r="105">
          <cell r="A105">
            <v>6261004</v>
          </cell>
          <cell r="B105" t="str">
            <v>ค่าเช่ารถยนต์</v>
          </cell>
        </row>
        <row r="106">
          <cell r="A106">
            <v>6261005</v>
          </cell>
          <cell r="B106" t="str">
            <v>ค่าธรรมเนียมและภาษี</v>
          </cell>
        </row>
        <row r="107">
          <cell r="A107">
            <v>6271001</v>
          </cell>
          <cell r="B107" t="str">
            <v>ค่าที่ปรึกษา</v>
          </cell>
        </row>
        <row r="108">
          <cell r="A108">
            <v>6271002</v>
          </cell>
          <cell r="B108" t="str">
            <v>ค่าตอบแทน</v>
          </cell>
        </row>
        <row r="109">
          <cell r="A109">
            <v>6271003</v>
          </cell>
          <cell r="B109" t="str">
            <v>ค่าใช้จ่ายในการเดินทาง</v>
          </cell>
        </row>
        <row r="110">
          <cell r="A110">
            <v>6271004</v>
          </cell>
          <cell r="B110" t="str">
            <v>ค่าใช้จ่ายเกี่ยวกับรถยนต์</v>
          </cell>
        </row>
        <row r="111">
          <cell r="A111">
            <v>6271005</v>
          </cell>
          <cell r="B111" t="str">
            <v>ค่ารับรองเฉพาะ</v>
          </cell>
        </row>
        <row r="112">
          <cell r="A112">
            <v>6271006</v>
          </cell>
          <cell r="B112" t="str">
            <v>ค่าใช้จ่ายอื่นๆเฉพาะ</v>
          </cell>
        </row>
        <row r="113">
          <cell r="A113">
            <v>6272001</v>
          </cell>
          <cell r="B113" t="str">
            <v>ค่าสอบบัญชี</v>
          </cell>
        </row>
        <row r="114">
          <cell r="A114">
            <v>6272002</v>
          </cell>
          <cell r="B114" t="str">
            <v>ค่าใช้จ่ายในการเดินทางของผู้สอบบัญชี</v>
          </cell>
        </row>
        <row r="115">
          <cell r="A115">
            <v>6272003</v>
          </cell>
          <cell r="B115" t="str">
            <v>ค่าทำงานล่วงเวลาของผู้สอบบัญชี</v>
          </cell>
        </row>
        <row r="116">
          <cell r="A116">
            <v>6272004</v>
          </cell>
          <cell r="B116" t="str">
            <v>เงินสมนาคุณผู้สอบบัญชี</v>
          </cell>
        </row>
        <row r="117">
          <cell r="A117">
            <v>6273001</v>
          </cell>
          <cell r="B117" t="str">
            <v>ค่ารับรอง</v>
          </cell>
        </row>
        <row r="118">
          <cell r="A118">
            <v>6273002</v>
          </cell>
          <cell r="B118" t="str">
            <v>ค่าใช้จ่ายในการประชุม</v>
          </cell>
        </row>
        <row r="119">
          <cell r="A119">
            <v>6273003</v>
          </cell>
          <cell r="B119" t="str">
            <v>ค่ารับรองตำแหน่ง</v>
          </cell>
        </row>
        <row r="120">
          <cell r="A120">
            <v>6275001</v>
          </cell>
          <cell r="B120" t="str">
            <v>ค่าเบี้ยประชุมผู้บริหาร</v>
          </cell>
        </row>
        <row r="121">
          <cell r="A121">
            <v>6275002</v>
          </cell>
          <cell r="B121" t="str">
            <v>ค่าเบี้ยประชุมกรรมการ</v>
          </cell>
        </row>
        <row r="122">
          <cell r="A122">
            <v>6278001</v>
          </cell>
          <cell r="B122" t="str">
            <v>ค่าใช้จ่ายในการวิจัยและพัฒนา</v>
          </cell>
        </row>
        <row r="123">
          <cell r="A123">
            <v>6279013</v>
          </cell>
          <cell r="B123" t="str">
            <v>วัสดุถาวร</v>
          </cell>
        </row>
        <row r="124">
          <cell r="B124" t="str">
            <v>ค่าไฟฟ้า</v>
          </cell>
        </row>
        <row r="125">
          <cell r="A125">
            <v>5121002</v>
          </cell>
          <cell r="B125" t="str">
            <v>ค่าไฟฟ้า-ระบบผลิต</v>
          </cell>
        </row>
        <row r="126">
          <cell r="A126">
            <v>5241001</v>
          </cell>
          <cell r="B126" t="str">
            <v>ค่าไฟฟ้า - ระบบจำหน่าย</v>
          </cell>
        </row>
        <row r="127">
          <cell r="A127">
            <v>6251001</v>
          </cell>
          <cell r="B127" t="str">
            <v>ค่าไฟฟ้า-สำนักงาน</v>
          </cell>
        </row>
        <row r="128">
          <cell r="B128" t="str">
            <v>ค่าใช้จ่ายและค่าติดตั้งสาธารณูปโภค</v>
          </cell>
        </row>
        <row r="129">
          <cell r="A129">
            <v>5121003</v>
          </cell>
          <cell r="B129" t="str">
            <v>ค่าติดตั้งไฟฟ้า-ระบบผลิต</v>
          </cell>
        </row>
        <row r="130">
          <cell r="A130">
            <v>5241002</v>
          </cell>
          <cell r="B130" t="str">
            <v>ค่าติดตั้งไฟฟ้า - ระบบจำหน่าย</v>
          </cell>
        </row>
        <row r="131">
          <cell r="A131">
            <v>6251002</v>
          </cell>
          <cell r="B131" t="str">
            <v>ค่าน้ำประปา</v>
          </cell>
        </row>
        <row r="132">
          <cell r="A132">
            <v>6251003</v>
          </cell>
          <cell r="B132" t="str">
            <v>ค่าติดตั้งไฟฟ้า-สำนักงาน</v>
          </cell>
        </row>
        <row r="133">
          <cell r="A133">
            <v>6252001</v>
          </cell>
          <cell r="B133" t="str">
            <v>ค่าโทรศัพท์/ค่าโทรสาร-ต่างประเทศ</v>
          </cell>
        </row>
        <row r="134">
          <cell r="A134">
            <v>6252002</v>
          </cell>
          <cell r="B134" t="str">
            <v>ค่าโทรศัพท์ / ค่าโทรสาร - ในประเทศ</v>
          </cell>
        </row>
        <row r="135">
          <cell r="A135">
            <v>6253001</v>
          </cell>
          <cell r="B135" t="str">
            <v>ค่าไปรษณียากรและโทรเลข</v>
          </cell>
        </row>
        <row r="136">
          <cell r="A136">
            <v>6253002</v>
          </cell>
          <cell r="B136" t="str">
            <v>ค่าการสื่อสารอื่นๆ</v>
          </cell>
        </row>
        <row r="137">
          <cell r="B137" t="str">
            <v>ค่าธรรมเนียมธนาคารและค่าธรรมเนียมอื่น</v>
          </cell>
        </row>
        <row r="138">
          <cell r="A138">
            <v>6274001</v>
          </cell>
          <cell r="B138" t="str">
            <v>ค่าธรรมเนียมธนาคาร</v>
          </cell>
        </row>
        <row r="139">
          <cell r="A139">
            <v>6274002</v>
          </cell>
          <cell r="B139" t="str">
            <v>ค่าธรรมเนียมอื่น</v>
          </cell>
        </row>
        <row r="140">
          <cell r="B140" t="str">
            <v>หนี้สงสัยจะสูญ</v>
          </cell>
        </row>
        <row r="141">
          <cell r="A141">
            <v>6279003</v>
          </cell>
          <cell r="B141" t="str">
            <v>หนี้สูญ</v>
          </cell>
        </row>
        <row r="142">
          <cell r="A142">
            <v>6279004</v>
          </cell>
          <cell r="B142" t="str">
            <v>หนี้สงสัยจะสูญ</v>
          </cell>
        </row>
        <row r="143">
          <cell r="B143" t="str">
            <v xml:space="preserve">ค่าเสื่อมราคา </v>
          </cell>
        </row>
        <row r="144">
          <cell r="A144">
            <v>6281001</v>
          </cell>
          <cell r="B144" t="str">
            <v>ค่าเสื่อมราคา-อาคารและสิ่งปลูกสร้าง</v>
          </cell>
        </row>
        <row r="145">
          <cell r="A145">
            <v>6281002</v>
          </cell>
          <cell r="B145" t="str">
            <v>ค่าเสื่อมราคา-ครุภัณฑ์</v>
          </cell>
        </row>
        <row r="146">
          <cell r="A146">
            <v>6282002</v>
          </cell>
          <cell r="B146" t="str">
            <v>ค่าตัดจำหน่ายสิทธิการใช้ทรัพย์สิน</v>
          </cell>
        </row>
        <row r="147">
          <cell r="A147">
            <v>6282003</v>
          </cell>
          <cell r="B147" t="str">
            <v>ค่าตัดจำหน่ายสินทรัพย์ที่ไม่มีตัวตน</v>
          </cell>
        </row>
        <row r="148">
          <cell r="B148" t="str">
            <v>ค่าน้ำผลิต</v>
          </cell>
        </row>
        <row r="149">
          <cell r="A149">
            <v>5111001</v>
          </cell>
          <cell r="B149" t="str">
            <v>ค่าซื้อน้ำดิบ</v>
          </cell>
        </row>
        <row r="150">
          <cell r="A150">
            <v>5111007</v>
          </cell>
          <cell r="B150" t="str">
            <v>ค่าซื้อน้ำดิบจากเอกชน</v>
          </cell>
        </row>
        <row r="151">
          <cell r="B151" t="str">
            <v>ค่าน้ำจำหน่าย</v>
          </cell>
        </row>
        <row r="152">
          <cell r="A152">
            <v>5111002</v>
          </cell>
          <cell r="B152" t="str">
            <v>ค่าซื้อน้ำประปา</v>
          </cell>
        </row>
        <row r="153">
          <cell r="B153" t="str">
            <v>ค่าอนุรักษ์น้ำบาดาล</v>
          </cell>
        </row>
        <row r="154">
          <cell r="A154">
            <v>5111006</v>
          </cell>
          <cell r="B154" t="str">
            <v>ค่าอนุรักษ์น้ำบาดาล</v>
          </cell>
        </row>
        <row r="155">
          <cell r="B155" t="str">
            <v>สำรองงบทำการ</v>
          </cell>
        </row>
        <row r="156">
          <cell r="A156" t="str">
            <v>รวมค่าใช้จ่ายจากการดำเนินงาน</v>
          </cell>
        </row>
        <row r="157">
          <cell r="A157" t="str">
            <v>กำไร(ขาดทุน)จากการดำเนินงาน</v>
          </cell>
        </row>
        <row r="158">
          <cell r="B158" t="str">
            <v>รายได้ที่ไม่เกี่ยวกับการดำเนินงาน</v>
          </cell>
        </row>
        <row r="159">
          <cell r="B159" t="str">
            <v xml:space="preserve">  ดอกเบี้ยรับ</v>
          </cell>
        </row>
        <row r="160">
          <cell r="A160">
            <v>4211001</v>
          </cell>
          <cell r="B160" t="str">
            <v>ดอกเบี้ยเงินฝากธนาคาร</v>
          </cell>
        </row>
        <row r="161">
          <cell r="A161">
            <v>4211002</v>
          </cell>
          <cell r="B161" t="str">
            <v>ดอกเบี้ยเงินกู้พนักงาน</v>
          </cell>
        </row>
        <row r="162">
          <cell r="B162" t="str">
            <v xml:space="preserve">  รายได้อื่นๆ</v>
          </cell>
        </row>
        <row r="163">
          <cell r="A163">
            <v>4221001</v>
          </cell>
          <cell r="B163" t="str">
            <v>รายได้เงินปันผล</v>
          </cell>
        </row>
        <row r="164">
          <cell r="A164">
            <v>4241001</v>
          </cell>
          <cell r="B164" t="str">
            <v>รายได้จากการจำหน่ายวัสดุ</v>
          </cell>
        </row>
        <row r="165">
          <cell r="A165">
            <v>4241002</v>
          </cell>
          <cell r="B165" t="str">
            <v>รายได้จากการขายแบบฟอร์ม</v>
          </cell>
        </row>
        <row r="166">
          <cell r="A166">
            <v>4241003</v>
          </cell>
          <cell r="B166" t="str">
            <v>รายได้จากการขายไฟ/น้ำ/โทรศัพท์</v>
          </cell>
        </row>
        <row r="167">
          <cell r="A167">
            <v>4241004</v>
          </cell>
          <cell r="B167" t="str">
            <v>รายได้ค่าขายน้ำดิบ</v>
          </cell>
        </row>
        <row r="168">
          <cell r="A168">
            <v>4251001</v>
          </cell>
          <cell r="B168" t="str">
            <v>กำไรจากการจำหน่ายสินทรัพย์</v>
          </cell>
        </row>
        <row r="169">
          <cell r="A169">
            <v>4261001</v>
          </cell>
          <cell r="B169" t="str">
            <v>รายได้จากการรับบริจาคจากรัฐบาล</v>
          </cell>
        </row>
        <row r="170">
          <cell r="A170">
            <v>4261002</v>
          </cell>
          <cell r="B170" t="str">
            <v>รายได้จากการรับบริจาคจากเอกชน</v>
          </cell>
        </row>
        <row r="171">
          <cell r="A171">
            <v>4261003</v>
          </cell>
          <cell r="B171" t="str">
            <v>รายได้จากการรับบริจาคจากหน่วยงานอื่นๆ</v>
          </cell>
        </row>
        <row r="172">
          <cell r="A172">
            <v>4261004</v>
          </cell>
          <cell r="B172" t="str">
            <v>รายได้จากสินทรัพย์รับบริจาคภาคเอกชนตัดบัญชี</v>
          </cell>
        </row>
        <row r="173">
          <cell r="A173">
            <v>4262001</v>
          </cell>
          <cell r="B173" t="str">
            <v>รายได้เงินอุดหนุนจากรัฐบาล</v>
          </cell>
        </row>
        <row r="174">
          <cell r="A174">
            <v>4271001</v>
          </cell>
          <cell r="B174" t="str">
            <v>รายได้จากการรับสัมปทาน</v>
          </cell>
        </row>
        <row r="175">
          <cell r="A175">
            <v>4271002</v>
          </cell>
          <cell r="B175" t="str">
            <v>รายได้ค่าตอบแทนจากการให้สัมปทาน</v>
          </cell>
        </row>
        <row r="176">
          <cell r="A176">
            <v>4291001</v>
          </cell>
          <cell r="B176" t="str">
            <v>รายได้ค่าปรับและค่าเสียหาย</v>
          </cell>
        </row>
        <row r="177">
          <cell r="A177">
            <v>4291003</v>
          </cell>
          <cell r="B177" t="str">
            <v>รายได้เบ็ดเตล็ด</v>
          </cell>
        </row>
        <row r="178">
          <cell r="A178">
            <v>4291004</v>
          </cell>
          <cell r="B178" t="str">
            <v>กำไรจากการปรับราคาวัสดุ</v>
          </cell>
        </row>
        <row r="179">
          <cell r="A179">
            <v>4291005</v>
          </cell>
          <cell r="B179" t="str">
            <v>ส่วนลดรับอื่น</v>
          </cell>
        </row>
        <row r="180">
          <cell r="A180">
            <v>4292001</v>
          </cell>
          <cell r="B180" t="str">
            <v>กำไรในเงินลงทุนของบริษัทร่วม</v>
          </cell>
        </row>
        <row r="181">
          <cell r="B181" t="str">
            <v>ค่าใช้จ่ายที่ไม่เกี่ยวกับการดำเนินงาน</v>
          </cell>
        </row>
        <row r="182">
          <cell r="B182" t="str">
            <v xml:space="preserve">  ดอกเบี้ยจ่าย</v>
          </cell>
        </row>
        <row r="183">
          <cell r="A183">
            <v>6291007</v>
          </cell>
          <cell r="B183" t="str">
            <v>ดอกเบี้ยพันธบัตรการประปาส่วนภูมิภาค</v>
          </cell>
        </row>
        <row r="184">
          <cell r="A184">
            <v>6291008</v>
          </cell>
        </row>
        <row r="185">
          <cell r="B185" t="str">
            <v xml:space="preserve">  ค่าใช้จ่ายอื่นๆ</v>
          </cell>
        </row>
        <row r="186">
          <cell r="A186">
            <v>6276001</v>
          </cell>
          <cell r="B186" t="str">
            <v>เงินบริจาคเพื่อสาธารณประโยชน์</v>
          </cell>
        </row>
        <row r="187">
          <cell r="A187">
            <v>6276002</v>
          </cell>
          <cell r="B187" t="str">
            <v>เงินบริจาคเพื่อการศึกษาและกีฬา</v>
          </cell>
        </row>
        <row r="188">
          <cell r="A188">
            <v>6277001</v>
          </cell>
          <cell r="B188" t="str">
            <v>เงินสมนาคุณประปาดีเด่น</v>
          </cell>
        </row>
        <row r="189">
          <cell r="A189">
            <v>6277002</v>
          </cell>
          <cell r="B189" t="str">
            <v>เงินสมนาคุณบุคคลภายนอก</v>
          </cell>
        </row>
        <row r="190">
          <cell r="A190">
            <v>6279001</v>
          </cell>
          <cell r="B190" t="str">
            <v>รายจ่ายต้องห้าม</v>
          </cell>
        </row>
        <row r="191">
          <cell r="A191">
            <v>6279002</v>
          </cell>
          <cell r="B191" t="str">
            <v>ค่าปรับและค่าเสียหายจ่ายคืน</v>
          </cell>
        </row>
        <row r="192">
          <cell r="A192">
            <v>6279005</v>
          </cell>
          <cell r="B192" t="str">
            <v>ปรับปรุงหนี้สงสัยจะสูญ</v>
          </cell>
        </row>
        <row r="193">
          <cell r="A193">
            <v>6279006</v>
          </cell>
          <cell r="B193" t="str">
            <v>ขาดทุนจากการจำหน่ายสินทรัพย์</v>
          </cell>
        </row>
        <row r="194">
          <cell r="A194">
            <v>6279007</v>
          </cell>
          <cell r="B194" t="str">
            <v>ปรับมูลค่าวัสดุคงเหลือ</v>
          </cell>
        </row>
        <row r="195">
          <cell r="A195">
            <v>6279008</v>
          </cell>
          <cell r="B195" t="str">
            <v>ค่าใช้จ่ายอื่นๆ</v>
          </cell>
        </row>
        <row r="196">
          <cell r="A196">
            <v>6279009</v>
          </cell>
          <cell r="B196" t="str">
            <v>ขาดทุนจากการปรับราคาวัสดุ</v>
          </cell>
        </row>
        <row r="197">
          <cell r="A197">
            <v>6279010</v>
          </cell>
          <cell r="B197" t="str">
            <v>ส่วนต่างภาระบำเหน็จกับเงินกองทุนสงเคราะห์</v>
          </cell>
        </row>
        <row r="198">
          <cell r="A198">
            <v>6279011</v>
          </cell>
          <cell r="B198" t="str">
            <v>ต้นทุนจากการจำหน่ายวัสดุ</v>
          </cell>
        </row>
        <row r="199">
          <cell r="A199">
            <v>6279012</v>
          </cell>
          <cell r="B199" t="str">
            <v>ปรับมูลค่าเงินประกันการใช้น้ำ</v>
          </cell>
        </row>
        <row r="200">
          <cell r="A200">
            <v>6292001</v>
          </cell>
          <cell r="B200" t="str">
            <v>กำไร/ขาดทุนจากอัตราแลกเปลี่ยน-ที่เกิดจริง</v>
          </cell>
        </row>
        <row r="201">
          <cell r="A201">
            <v>6292002</v>
          </cell>
          <cell r="B201" t="str">
            <v>ขาดทุนจากอัตราแลกเปลี่ยนที่ยังไม่เกิด</v>
          </cell>
        </row>
        <row r="202">
          <cell r="A202" t="str">
            <v>กำไร(ขาดทุน)ก่อนโบนัสจ่าย</v>
          </cell>
        </row>
        <row r="203">
          <cell r="B203" t="str">
            <v>โบนัสจ่าย</v>
          </cell>
        </row>
        <row r="204">
          <cell r="A204">
            <v>6211002</v>
          </cell>
          <cell r="B204" t="str">
            <v>โบนัส</v>
          </cell>
        </row>
        <row r="205">
          <cell r="A205">
            <v>6275003</v>
          </cell>
          <cell r="B205" t="str">
            <v>ค่าโบนัสกรรมการ</v>
          </cell>
        </row>
        <row r="206">
          <cell r="A206" t="str">
            <v>กำไร(ขาดทุน)สุทธิ</v>
          </cell>
        </row>
        <row r="213">
          <cell r="A213">
            <v>4</v>
          </cell>
          <cell r="B213" t="str">
            <v>รายได้</v>
          </cell>
        </row>
        <row r="214">
          <cell r="A214">
            <v>41</v>
          </cell>
          <cell r="B214" t="str">
            <v xml:space="preserve">   รายได้จากการดำเนินงาน</v>
          </cell>
        </row>
        <row r="215">
          <cell r="A215">
            <v>411</v>
          </cell>
          <cell r="B215" t="str">
            <v xml:space="preserve">     รายได้จากการจำหน่ายน้ำ</v>
          </cell>
        </row>
        <row r="216">
          <cell r="A216">
            <v>4111</v>
          </cell>
          <cell r="B216" t="str">
            <v xml:space="preserve">       รายได้ค่าน้ำผ่านมาตร</v>
          </cell>
        </row>
        <row r="217">
          <cell r="A217">
            <v>4111001</v>
          </cell>
          <cell r="B217" t="str">
            <v xml:space="preserve">          รายได้ค่าน้ำผ่านมาตร - ที่อยู่อาศัยและอื่นๆ</v>
          </cell>
        </row>
        <row r="218">
          <cell r="A218">
            <v>4111002</v>
          </cell>
          <cell r="B218" t="str">
            <v xml:space="preserve">          รายได้ค่าน้ำผ่านมาตร - ธุรกิจขนาดเล็ก</v>
          </cell>
        </row>
        <row r="219">
          <cell r="A219">
            <v>4111003</v>
          </cell>
          <cell r="B219" t="str">
            <v xml:space="preserve">          รายได้ค่าน้ำผ่านมาตร - อุตสาหกรรมและธุรกิจขนาดใหญ่</v>
          </cell>
        </row>
        <row r="220">
          <cell r="A220">
            <v>4111004</v>
          </cell>
          <cell r="B220" t="str">
            <v xml:space="preserve">          รายได้ค่าน้ำผ่านมาตร - ราชการ</v>
          </cell>
        </row>
        <row r="221">
          <cell r="A221">
            <v>4111005</v>
          </cell>
          <cell r="B221" t="str">
            <v xml:space="preserve">          รายได้ค่าน้ำผ่านมาตร - รัฐวิสาหกิจ</v>
          </cell>
        </row>
        <row r="222">
          <cell r="A222">
            <v>4112</v>
          </cell>
          <cell r="B222" t="str">
            <v xml:space="preserve">       รายได้ค่าน้ำท่อธาร</v>
          </cell>
        </row>
        <row r="223">
          <cell r="A223">
            <v>4112001</v>
          </cell>
          <cell r="B223" t="str">
            <v xml:space="preserve">          รายได้ค่าขายน้ำท่อธาร</v>
          </cell>
        </row>
        <row r="224">
          <cell r="A224">
            <v>4112002</v>
          </cell>
          <cell r="B224" t="str">
            <v xml:space="preserve">          รายได้จากการขายน้ำประปาสำหรับทดสอบท่อ</v>
          </cell>
        </row>
        <row r="225">
          <cell r="A225">
            <v>4113</v>
          </cell>
          <cell r="B225" t="str">
            <v xml:space="preserve">       รายได้ค่าน้ำประปาหยอดเหรียญ</v>
          </cell>
        </row>
        <row r="226">
          <cell r="A226">
            <v>4113001</v>
          </cell>
          <cell r="B226" t="str">
            <v xml:space="preserve">          รายได้ค่าน้ำประปาหยอดเหรียญ</v>
          </cell>
        </row>
        <row r="227">
          <cell r="A227">
            <v>4114</v>
          </cell>
          <cell r="B227" t="str">
            <v xml:space="preserve">       ส่วนลดค่าน้ำ</v>
          </cell>
        </row>
        <row r="228">
          <cell r="A228">
            <v>4114001</v>
          </cell>
          <cell r="B228" t="str">
            <v xml:space="preserve">          ส่วนลดค่าน้ำผ่านมาตร - ที่อยู่อาศัยและอื่นๆ</v>
          </cell>
        </row>
        <row r="229">
          <cell r="A229">
            <v>4114002</v>
          </cell>
          <cell r="B229" t="str">
            <v xml:space="preserve">          ส่วนลดค่าน้ำผ่านมาตร - ธุรกิจขนาดเล็ก</v>
          </cell>
        </row>
        <row r="230">
          <cell r="A230">
            <v>4114003</v>
          </cell>
          <cell r="B230" t="str">
            <v xml:space="preserve">          ส่วนลดค่าน้ำผ่านมาตร - อุตสาหกรรมและธุรกิจขนาดใหญ่</v>
          </cell>
        </row>
        <row r="231">
          <cell r="A231">
            <v>4114004</v>
          </cell>
          <cell r="B231" t="str">
            <v xml:space="preserve">          ส่วนลดค่าน้ำผ่านมาตร - ราชการ</v>
          </cell>
        </row>
        <row r="232">
          <cell r="A232">
            <v>4114005</v>
          </cell>
          <cell r="B232" t="str">
            <v xml:space="preserve">          ส่วนลดค่าน้ำผ่านมาตร - รัฐวิสาหกิจ</v>
          </cell>
        </row>
        <row r="233">
          <cell r="A233">
            <v>412</v>
          </cell>
          <cell r="B233" t="str">
            <v xml:space="preserve">     รายได้ค่าบริการ</v>
          </cell>
        </row>
        <row r="234">
          <cell r="A234">
            <v>4121001</v>
          </cell>
          <cell r="B234" t="str">
            <v xml:space="preserve">          รายได้ค่าติดตั้งและวางท่อ</v>
          </cell>
        </row>
        <row r="235">
          <cell r="A235">
            <v>4121002</v>
          </cell>
          <cell r="B235" t="str">
            <v xml:space="preserve">          รายได้ค่าบริการทั่วไป</v>
          </cell>
        </row>
        <row r="236">
          <cell r="A236">
            <v>4121003</v>
          </cell>
          <cell r="B236" t="str">
            <v xml:space="preserve">          รายได้ค่าบริการอื่นๆ</v>
          </cell>
        </row>
        <row r="237">
          <cell r="A237">
            <v>42</v>
          </cell>
          <cell r="B237" t="str">
            <v xml:space="preserve">   รายได้อื่น</v>
          </cell>
        </row>
        <row r="238">
          <cell r="A238">
            <v>421</v>
          </cell>
          <cell r="B238" t="str">
            <v xml:space="preserve">     ดอกเบี้ยรับ</v>
          </cell>
        </row>
        <row r="239">
          <cell r="A239">
            <v>4211001</v>
          </cell>
          <cell r="B239" t="str">
            <v xml:space="preserve">          ดอกเบี้ยเงินฝากธนาคาร</v>
          </cell>
        </row>
        <row r="240">
          <cell r="A240">
            <v>4211002</v>
          </cell>
          <cell r="B240" t="str">
            <v xml:space="preserve">          ดอกเบี้ยเงินกู้พนักงาน</v>
          </cell>
        </row>
        <row r="241">
          <cell r="A241">
            <v>422</v>
          </cell>
          <cell r="B241" t="str">
            <v xml:space="preserve">     รายได้เงินปันผล</v>
          </cell>
        </row>
        <row r="242">
          <cell r="A242">
            <v>4221001</v>
          </cell>
          <cell r="B242" t="str">
            <v xml:space="preserve">          รายได้เงินปันผล</v>
          </cell>
        </row>
        <row r="243">
          <cell r="A243">
            <v>423</v>
          </cell>
          <cell r="B243" t="str">
            <v xml:space="preserve">     รายได้เงินชดเชย</v>
          </cell>
        </row>
        <row r="244">
          <cell r="A244">
            <v>4231001</v>
          </cell>
          <cell r="B244" t="str">
            <v xml:space="preserve">          รายได้เงินชดเชย - ค่าน้ำขั้นต่ำ</v>
          </cell>
        </row>
        <row r="245">
          <cell r="A245">
            <v>4231002</v>
          </cell>
          <cell r="B245" t="str">
            <v xml:space="preserve">          รายได้เงินชดเชย - ค่าที่ปรึกษา</v>
          </cell>
        </row>
        <row r="246">
          <cell r="A246">
            <v>4231003</v>
          </cell>
          <cell r="B246" t="str">
            <v xml:space="preserve">          รายได้เงินชดเชย - ค่าดำเนินการเชิงสังคมจากรัฐบาล</v>
          </cell>
        </row>
        <row r="247">
          <cell r="A247">
            <v>4231004</v>
          </cell>
          <cell r="B247" t="str">
            <v xml:space="preserve">          รายได้เงินชดเชย - ค่าปรับส่งมอบน้ำไม่ครบตามสัญญา</v>
          </cell>
        </row>
        <row r="248">
          <cell r="A248">
            <v>424</v>
          </cell>
          <cell r="B248" t="str">
            <v xml:space="preserve">     รายได้จากการขาย</v>
          </cell>
        </row>
        <row r="249">
          <cell r="A249">
            <v>4241001</v>
          </cell>
          <cell r="B249" t="str">
            <v xml:space="preserve">          รายได้จากการจำหน่ายวัสดุ</v>
          </cell>
        </row>
        <row r="250">
          <cell r="A250">
            <v>4241002</v>
          </cell>
          <cell r="B250" t="str">
            <v xml:space="preserve">          รายได้จากการขายแบบ</v>
          </cell>
        </row>
        <row r="251">
          <cell r="A251">
            <v>4241003</v>
          </cell>
          <cell r="B251" t="str">
            <v xml:space="preserve">          รายได้จากการขายไฟ / น้ำ / โทรศัพท์</v>
          </cell>
        </row>
        <row r="252">
          <cell r="A252">
            <v>4241004</v>
          </cell>
          <cell r="B252" t="str">
            <v xml:space="preserve">          รายได้ค่าขายน้ำดิบ</v>
          </cell>
        </row>
        <row r="253">
          <cell r="A253">
            <v>425</v>
          </cell>
          <cell r="B253" t="str">
            <v xml:space="preserve">     กำไรจากการจำหน่าย</v>
          </cell>
        </row>
        <row r="254">
          <cell r="A254">
            <v>4251001</v>
          </cell>
          <cell r="B254" t="str">
            <v xml:space="preserve">          กำไรจากการจำหน่ายสินทรัพย์</v>
          </cell>
        </row>
        <row r="255">
          <cell r="A255">
            <v>426</v>
          </cell>
          <cell r="B255" t="str">
            <v xml:space="preserve">     รายได้จากการรับบริจาคและเงินอุดหนุน</v>
          </cell>
        </row>
        <row r="256">
          <cell r="A256">
            <v>4261</v>
          </cell>
          <cell r="B256" t="str">
            <v xml:space="preserve">       รายได้จากการรับบริจาค</v>
          </cell>
        </row>
        <row r="257">
          <cell r="A257">
            <v>4261001</v>
          </cell>
          <cell r="B257" t="str">
            <v xml:space="preserve">          รายได้จากการรับบริจาคจากรัฐบาล</v>
          </cell>
        </row>
        <row r="258">
          <cell r="A258">
            <v>4261002</v>
          </cell>
          <cell r="B258" t="str">
            <v xml:space="preserve">          รายได้จากการรับบริจาคจากเอกชน</v>
          </cell>
        </row>
        <row r="259">
          <cell r="A259">
            <v>4261003</v>
          </cell>
          <cell r="B259" t="str">
            <v xml:space="preserve">          รายได้จากการรับบริจาคจากหน่วยงานอื่นๆ</v>
          </cell>
        </row>
        <row r="260">
          <cell r="A260">
            <v>4261004</v>
          </cell>
          <cell r="B260" t="str">
            <v xml:space="preserve">          รายได้จากสินทรัพย์รับบริจาคภาคเอกชนตัดบัญชี</v>
          </cell>
        </row>
        <row r="261">
          <cell r="A261">
            <v>4262</v>
          </cell>
          <cell r="B261" t="str">
            <v xml:space="preserve">       รายได้จากเงินอุดหนุน</v>
          </cell>
        </row>
        <row r="262">
          <cell r="A262">
            <v>4262001</v>
          </cell>
          <cell r="B262" t="str">
            <v xml:space="preserve">          รายได้เงินอุดหนุนจากรัฐบาล</v>
          </cell>
        </row>
        <row r="263">
          <cell r="A263">
            <v>427</v>
          </cell>
          <cell r="B263" t="str">
            <v xml:space="preserve">     รายได้สัมปทาน</v>
          </cell>
        </row>
        <row r="264">
          <cell r="A264">
            <v>4271001</v>
          </cell>
          <cell r="B264" t="str">
            <v xml:space="preserve">          รายได้จากการได้รับสัมปทาน</v>
          </cell>
        </row>
        <row r="265">
          <cell r="A265">
            <v>4271002</v>
          </cell>
          <cell r="B265" t="str">
            <v xml:space="preserve">          รายได้ค่าตอบแทนจากการให้สัมปทาน</v>
          </cell>
        </row>
        <row r="266">
          <cell r="A266">
            <v>429</v>
          </cell>
          <cell r="B266" t="str">
            <v xml:space="preserve">     รายได้อื่นๆ</v>
          </cell>
        </row>
        <row r="267">
          <cell r="A267">
            <v>4291</v>
          </cell>
          <cell r="B267" t="str">
            <v xml:space="preserve">       รายได้อื่นๆ</v>
          </cell>
        </row>
        <row r="268">
          <cell r="A268">
            <v>4291001</v>
          </cell>
          <cell r="B268" t="str">
            <v xml:space="preserve">          รายได้ค่าปรับและค่าเสียหาย</v>
          </cell>
        </row>
        <row r="269">
          <cell r="A269">
            <v>4291003</v>
          </cell>
          <cell r="B269" t="str">
            <v xml:space="preserve">          รายได้เบ็ดเตล็ด</v>
          </cell>
        </row>
        <row r="270">
          <cell r="A270">
            <v>4291004</v>
          </cell>
          <cell r="B270" t="str">
            <v xml:space="preserve">          กำไรจากการปรับราคาวัสดุ</v>
          </cell>
        </row>
        <row r="271">
          <cell r="A271">
            <v>4291005</v>
          </cell>
          <cell r="B271" t="str">
            <v xml:space="preserve">          ส่วนลดรับอื่น</v>
          </cell>
        </row>
        <row r="272">
          <cell r="A272">
            <v>4292</v>
          </cell>
          <cell r="B272" t="str">
            <v xml:space="preserve">       กำไรจากบริษัทร่วม</v>
          </cell>
        </row>
        <row r="273">
          <cell r="A273">
            <v>4292001</v>
          </cell>
          <cell r="B273" t="str">
            <v xml:space="preserve">          กำไรในเงินลงทุนของบริษัทร่วม</v>
          </cell>
        </row>
        <row r="274">
          <cell r="A274">
            <v>5</v>
          </cell>
          <cell r="B274" t="str">
            <v>ต้นทุน</v>
          </cell>
        </row>
        <row r="275">
          <cell r="A275">
            <v>51</v>
          </cell>
          <cell r="B275" t="str">
            <v xml:space="preserve">   ต้นทุนการผลิต</v>
          </cell>
        </row>
        <row r="276">
          <cell r="A276">
            <v>511</v>
          </cell>
          <cell r="B276" t="str">
            <v xml:space="preserve">     วัสดุการผลิต</v>
          </cell>
        </row>
        <row r="277">
          <cell r="A277">
            <v>5111001</v>
          </cell>
          <cell r="B277" t="str">
            <v xml:space="preserve">          ค่าซื้อน้ำดิบ</v>
          </cell>
        </row>
        <row r="278">
          <cell r="A278">
            <v>5111002</v>
          </cell>
          <cell r="B278" t="str">
            <v xml:space="preserve">          ค่าซื้อน้ำประปา</v>
          </cell>
        </row>
        <row r="279">
          <cell r="A279">
            <v>5111003</v>
          </cell>
          <cell r="B279" t="str">
            <v xml:space="preserve">          ค่าวัสดุการผลิตใช้ไป</v>
          </cell>
        </row>
        <row r="280">
          <cell r="A280">
            <v>5111004</v>
          </cell>
          <cell r="B280" t="str">
            <v xml:space="preserve">          ค่าวัสดุวิเคราะห์น้ำและอื่นๆ</v>
          </cell>
        </row>
        <row r="281">
          <cell r="A281">
            <v>5111005</v>
          </cell>
          <cell r="B281" t="str">
            <v xml:space="preserve">          ผลต่างด้านราคาจากการสั่งซื้อต่างประเทศ - ผลิต</v>
          </cell>
        </row>
        <row r="282">
          <cell r="A282">
            <v>5111006</v>
          </cell>
          <cell r="B282" t="str">
            <v xml:space="preserve">          ค่าอนุรักษ์น้ำบาดาล</v>
          </cell>
        </row>
        <row r="283">
          <cell r="A283">
            <v>5111007</v>
          </cell>
          <cell r="B283" t="str">
            <v xml:space="preserve">          ค่าซื้อน้ำดิบจากเอกชน</v>
          </cell>
        </row>
        <row r="284">
          <cell r="A284">
            <v>512</v>
          </cell>
          <cell r="B284" t="str">
            <v xml:space="preserve">     ค่าพลังงาน</v>
          </cell>
        </row>
        <row r="285">
          <cell r="A285">
            <v>5121001</v>
          </cell>
          <cell r="B285" t="str">
            <v xml:space="preserve">          ค่าน้ำมันเชื้อเพลิง</v>
          </cell>
        </row>
        <row r="286">
          <cell r="A286">
            <v>5121002</v>
          </cell>
          <cell r="B286" t="str">
            <v xml:space="preserve">          ค่าไฟฟ้า - ระบบผลิต</v>
          </cell>
        </row>
        <row r="287">
          <cell r="A287">
            <v>5121003</v>
          </cell>
          <cell r="B287" t="str">
            <v xml:space="preserve">          ค่าติดตั้งไฟฟ้า - ระบบผลิต</v>
          </cell>
        </row>
        <row r="288">
          <cell r="A288">
            <v>513</v>
          </cell>
          <cell r="B288" t="str">
            <v xml:space="preserve">     ค่าซ่อมแซม - ระบบผลิต</v>
          </cell>
        </row>
        <row r="289">
          <cell r="A289">
            <v>5131001</v>
          </cell>
          <cell r="B289" t="str">
            <v xml:space="preserve">          ค่าซ่อมแซมสิ่งก่อสร้าง</v>
          </cell>
        </row>
        <row r="290">
          <cell r="A290">
            <v>5131002</v>
          </cell>
          <cell r="B290" t="str">
            <v xml:space="preserve">          ค่าซ่อมแซมเครื่องจักรกล</v>
          </cell>
        </row>
        <row r="291">
          <cell r="A291">
            <v>5131003</v>
          </cell>
          <cell r="B291" t="str">
            <v xml:space="preserve">          ค่าซ่อมแซมระบบไฟฟ้า</v>
          </cell>
        </row>
        <row r="292">
          <cell r="A292">
            <v>514</v>
          </cell>
          <cell r="B292" t="str">
            <v xml:space="preserve">     ค่าจ้างเหมาผลิตน้ำ</v>
          </cell>
        </row>
        <row r="293">
          <cell r="A293">
            <v>5141001</v>
          </cell>
          <cell r="B293" t="str">
            <v xml:space="preserve">          ค่าจ้างเหมาผลิตน้ำ</v>
          </cell>
        </row>
        <row r="294">
          <cell r="A294">
            <v>5141002</v>
          </cell>
          <cell r="B294" t="str">
            <v xml:space="preserve">          ค่าจ้างเหมาสูบน้ำ</v>
          </cell>
        </row>
        <row r="295">
          <cell r="A295">
            <v>5141003</v>
          </cell>
          <cell r="B295" t="str">
            <v xml:space="preserve">          ค่าจ้างระวังดูแลรักษาน้ำ</v>
          </cell>
        </row>
        <row r="296">
          <cell r="A296">
            <v>52</v>
          </cell>
          <cell r="B296" t="str">
            <v xml:space="preserve">   ต้นทุนการจำหน่าย</v>
          </cell>
        </row>
        <row r="297">
          <cell r="A297">
            <v>521</v>
          </cell>
          <cell r="B297" t="str">
            <v xml:space="preserve">     ค่าวัสดุดำเนินการใช้ไปในการจำหน่าย</v>
          </cell>
        </row>
        <row r="298">
          <cell r="A298">
            <v>5211001</v>
          </cell>
          <cell r="B298" t="str">
            <v xml:space="preserve">          ค่าวัสดุดำเนินการใช้ไปในการจำหน่าย</v>
          </cell>
        </row>
        <row r="299">
          <cell r="A299">
            <v>5211002</v>
          </cell>
          <cell r="B299" t="str">
            <v xml:space="preserve">          ผลต่างทางด้านราคาจากการสั่งซื้อต่างประเทศ -จำหน่าย</v>
          </cell>
        </row>
        <row r="300">
          <cell r="A300">
            <v>522</v>
          </cell>
          <cell r="B300" t="str">
            <v xml:space="preserve">     ค่าซ่อมแซม - ระบบจำหน่าย</v>
          </cell>
        </row>
        <row r="301">
          <cell r="A301">
            <v>5221001</v>
          </cell>
          <cell r="B301" t="str">
            <v xml:space="preserve">          ค่าซ่อมแซมระบบประปา</v>
          </cell>
        </row>
        <row r="302">
          <cell r="A302">
            <v>523</v>
          </cell>
          <cell r="B302" t="str">
            <v xml:space="preserve">     ค่าระวางบรรทุกและขนส่ง</v>
          </cell>
        </row>
        <row r="303">
          <cell r="A303">
            <v>5231001</v>
          </cell>
          <cell r="B303" t="str">
            <v xml:space="preserve">          ค่าระวางบรรทุกและขนส่ง</v>
          </cell>
        </row>
        <row r="304">
          <cell r="A304">
            <v>5231002</v>
          </cell>
          <cell r="B304" t="str">
            <v xml:space="preserve">          ค่าน้ำมันเชื้อเพลิง - ระบบจำหน่าย</v>
          </cell>
        </row>
        <row r="305">
          <cell r="A305">
            <v>524</v>
          </cell>
          <cell r="B305" t="str">
            <v xml:space="preserve">     ค่าพลังงาน</v>
          </cell>
        </row>
        <row r="306">
          <cell r="A306">
            <v>5241001</v>
          </cell>
          <cell r="B306" t="str">
            <v xml:space="preserve">          ค่าไฟฟ้า - ระบบจำหน่าย</v>
          </cell>
        </row>
        <row r="307">
          <cell r="A307">
            <v>5241002</v>
          </cell>
          <cell r="B307" t="str">
            <v xml:space="preserve">          ค่าติดตั้งไฟฟ้า - ระบบจำหน่าย</v>
          </cell>
        </row>
        <row r="308">
          <cell r="A308">
            <v>525</v>
          </cell>
          <cell r="B308" t="str">
            <v xml:space="preserve">    ค่าจ้างเหมาทดสอบมาตร</v>
          </cell>
        </row>
        <row r="309">
          <cell r="A309">
            <v>5251001</v>
          </cell>
          <cell r="B309" t="str">
            <v xml:space="preserve">           ค่าจ้างเหมาทดสอบมาตร</v>
          </cell>
        </row>
        <row r="310">
          <cell r="A310">
            <v>53</v>
          </cell>
          <cell r="B310" t="str">
            <v xml:space="preserve">   ต้นทุนการติดตั้งและวางท่อ</v>
          </cell>
        </row>
        <row r="311">
          <cell r="A311">
            <v>531</v>
          </cell>
          <cell r="B311" t="str">
            <v xml:space="preserve">     วัสดุใช้ไป</v>
          </cell>
        </row>
        <row r="312">
          <cell r="A312">
            <v>5311001</v>
          </cell>
          <cell r="B312" t="str">
            <v xml:space="preserve">          ค่าวัสดุดำเนินการใช้ไปในการติดตั้ง</v>
          </cell>
        </row>
        <row r="313">
          <cell r="A313">
            <v>5311002</v>
          </cell>
          <cell r="B313" t="str">
            <v xml:space="preserve">          วัสดุสิ้นเปลืองใช้ไป</v>
          </cell>
        </row>
        <row r="314">
          <cell r="A314">
            <v>5311003</v>
          </cell>
          <cell r="B314" t="str">
            <v xml:space="preserve">          ผลต่างทางด้านราคาจากการสั่งซื้อต่างประเทศ - ติดตั้ง</v>
          </cell>
        </row>
        <row r="315">
          <cell r="A315">
            <v>532</v>
          </cell>
          <cell r="B315" t="str">
            <v xml:space="preserve">     ค่าจ้าง</v>
          </cell>
        </row>
        <row r="316">
          <cell r="A316">
            <v>5321002</v>
          </cell>
          <cell r="B316" t="str">
            <v xml:space="preserve">          ค่าจ้างเหมา</v>
          </cell>
        </row>
        <row r="317">
          <cell r="A317">
            <v>6</v>
          </cell>
          <cell r="B317" t="str">
            <v>ค่าใช้จ่ายในการขายและบริหาร</v>
          </cell>
        </row>
        <row r="318">
          <cell r="A318">
            <v>61</v>
          </cell>
          <cell r="B318" t="str">
            <v xml:space="preserve">   ค่าใช้จ่ายในการขาย</v>
          </cell>
        </row>
        <row r="319">
          <cell r="A319">
            <v>611</v>
          </cell>
          <cell r="B319" t="str">
            <v xml:space="preserve">     ค่าโฆษณาและประชาสัมพันธ์</v>
          </cell>
        </row>
        <row r="320">
          <cell r="A320">
            <v>6111001</v>
          </cell>
          <cell r="B320" t="str">
            <v xml:space="preserve">          ค่าโฆษณา</v>
          </cell>
        </row>
        <row r="321">
          <cell r="A321">
            <v>6111002</v>
          </cell>
          <cell r="B321" t="str">
            <v xml:space="preserve">          ค่าประชาสัมพันธ์</v>
          </cell>
        </row>
        <row r="322">
          <cell r="A322">
            <v>6111003</v>
          </cell>
          <cell r="B322" t="str">
            <v xml:space="preserve">          ค่าภาษีป้าย</v>
          </cell>
        </row>
        <row r="323">
          <cell r="A323">
            <v>612</v>
          </cell>
          <cell r="B323" t="str">
            <v xml:space="preserve">     ค่าจ้างเหมาอ่านมาตรและเก็บเงิน</v>
          </cell>
        </row>
        <row r="324">
          <cell r="A324">
            <v>6121001</v>
          </cell>
          <cell r="B324" t="str">
            <v xml:space="preserve">          ค่าจ้างเหมาเก็บเงิน</v>
          </cell>
        </row>
        <row r="325">
          <cell r="A325">
            <v>6121002</v>
          </cell>
          <cell r="B325" t="str">
            <v xml:space="preserve">          ค่าจ้างเหมาอ่านมาตร</v>
          </cell>
        </row>
        <row r="326">
          <cell r="A326">
            <v>62</v>
          </cell>
          <cell r="B326" t="str">
            <v xml:space="preserve">   ค่าใช้จ่ายในการบริหาร</v>
          </cell>
        </row>
        <row r="327">
          <cell r="A327">
            <v>621</v>
          </cell>
          <cell r="B327" t="str">
            <v xml:space="preserve">     ค่าใช้จ่ายเกี่ยวกับพนักงาน</v>
          </cell>
        </row>
        <row r="328">
          <cell r="A328">
            <v>6211</v>
          </cell>
          <cell r="B328" t="str">
            <v xml:space="preserve">       เงินเดือนและค่าตอบแทนอื่น ที่จ่ายให้พนักงาน</v>
          </cell>
        </row>
        <row r="329">
          <cell r="A329">
            <v>6211001</v>
          </cell>
          <cell r="B329" t="str">
            <v xml:space="preserve">          เงินเดือน</v>
          </cell>
        </row>
        <row r="330">
          <cell r="A330">
            <v>6211002</v>
          </cell>
          <cell r="B330" t="str">
            <v xml:space="preserve">          โบนัส</v>
          </cell>
        </row>
        <row r="331">
          <cell r="A331">
            <v>6211003</v>
          </cell>
          <cell r="B331" t="str">
            <v xml:space="preserve">          ค่าล่วงเวลา</v>
          </cell>
        </row>
        <row r="332">
          <cell r="A332">
            <v>6211004</v>
          </cell>
          <cell r="B332" t="str">
            <v xml:space="preserve">          ค่าจ้างชั่วคราว</v>
          </cell>
        </row>
        <row r="333">
          <cell r="A333">
            <v>6211005</v>
          </cell>
          <cell r="B333" t="str">
            <v xml:space="preserve">          ค่าจ้างชั่วคราว - รายเดือน</v>
          </cell>
        </row>
        <row r="334">
          <cell r="A334">
            <v>6211006</v>
          </cell>
          <cell r="B334" t="str">
            <v xml:space="preserve">          ค่าจ้างชั่วคราว - รายวัน</v>
          </cell>
        </row>
        <row r="335">
          <cell r="A335">
            <v>6211007</v>
          </cell>
          <cell r="B335" t="str">
            <v xml:space="preserve">          เงินชดเชยสาเหตุออกจากงาน</v>
          </cell>
        </row>
        <row r="336">
          <cell r="A336">
            <v>6211008</v>
          </cell>
          <cell r="B336" t="str">
            <v xml:space="preserve">          ค่าตอบแทนอื่นที่จ่ายให้พนักงาน</v>
          </cell>
        </row>
        <row r="337">
          <cell r="A337">
            <v>6212</v>
          </cell>
          <cell r="B337" t="str">
            <v xml:space="preserve">       ค่าสวัสดิการพนักงาน</v>
          </cell>
        </row>
        <row r="338">
          <cell r="A338">
            <v>6212001</v>
          </cell>
          <cell r="B338" t="str">
            <v xml:space="preserve">          ค่าฝึกอบรม</v>
          </cell>
        </row>
        <row r="339">
          <cell r="A339">
            <v>6212002</v>
          </cell>
          <cell r="B339" t="str">
            <v xml:space="preserve">          ค่ารักษาพยาบาล</v>
          </cell>
        </row>
        <row r="340">
          <cell r="A340">
            <v>6212003</v>
          </cell>
          <cell r="B340" t="str">
            <v xml:space="preserve">          ค่าเบี้ยประกันภัยพนักงาน</v>
          </cell>
        </row>
        <row r="341">
          <cell r="A341">
            <v>6212004</v>
          </cell>
          <cell r="B341" t="str">
            <v xml:space="preserve">          เงินทดแทน</v>
          </cell>
        </row>
        <row r="342">
          <cell r="A342">
            <v>6212005</v>
          </cell>
          <cell r="B342" t="str">
            <v xml:space="preserve">          เงินช่วยเหลือ</v>
          </cell>
        </row>
        <row r="343">
          <cell r="A343">
            <v>6212006</v>
          </cell>
          <cell r="B343" t="str">
            <v xml:space="preserve">          เงินสมทบกองทุนสำรองเลี้ยงชีพ</v>
          </cell>
        </row>
        <row r="344">
          <cell r="A344">
            <v>6212007</v>
          </cell>
          <cell r="B344" t="str">
            <v xml:space="preserve">          เงินสมทบกองทุนสงเคราะห์</v>
          </cell>
        </row>
        <row r="345">
          <cell r="A345">
            <v>6212008</v>
          </cell>
          <cell r="B345" t="str">
            <v xml:space="preserve">          ค่าสวัสดิการอื่นๆ</v>
          </cell>
        </row>
        <row r="346">
          <cell r="A346">
            <v>622</v>
          </cell>
          <cell r="B346" t="str">
            <v xml:space="preserve">     ค่าใช้จ่ายในการเดินทาง</v>
          </cell>
        </row>
        <row r="347">
          <cell r="A347">
            <v>6221001</v>
          </cell>
          <cell r="B347" t="str">
            <v xml:space="preserve">          ค่าใช้จ่ายในการเดินทาง - ต่างประเทศ</v>
          </cell>
        </row>
        <row r="348">
          <cell r="A348">
            <v>6221002</v>
          </cell>
          <cell r="B348" t="str">
            <v xml:space="preserve">          ค่าใช้จ่ายในการเดินทาง - ในประเทศ</v>
          </cell>
        </row>
        <row r="349">
          <cell r="A349">
            <v>623</v>
          </cell>
          <cell r="B349" t="str">
            <v xml:space="preserve">     ค่าใช้จ่ายเกี่ยวกับที่ดินและอาคาร</v>
          </cell>
        </row>
        <row r="350">
          <cell r="A350">
            <v>6231</v>
          </cell>
          <cell r="B350" t="str">
            <v xml:space="preserve">       ค่าใช้จ่ายเกี่ยวกับที่ดิน</v>
          </cell>
        </row>
        <row r="351">
          <cell r="A351">
            <v>6231001</v>
          </cell>
          <cell r="B351" t="str">
            <v xml:space="preserve">          ค่าเช่าที่ดิน</v>
          </cell>
        </row>
        <row r="352">
          <cell r="A352">
            <v>6231002</v>
          </cell>
          <cell r="B352" t="str">
            <v xml:space="preserve">          ค่าภาษีโรงเรือนและที่ดิน</v>
          </cell>
        </row>
        <row r="353">
          <cell r="A353">
            <v>6232</v>
          </cell>
          <cell r="B353" t="str">
            <v xml:space="preserve">       ค่าใช้จ่ายเกี่ยวกับอาคารและครุภัณฑ์</v>
          </cell>
        </row>
        <row r="354">
          <cell r="A354">
            <v>6232001</v>
          </cell>
          <cell r="B354" t="str">
            <v xml:space="preserve">          ค่าเช่าอาคาร สำนักงาน</v>
          </cell>
        </row>
        <row r="355">
          <cell r="A355">
            <v>6232002</v>
          </cell>
          <cell r="B355" t="str">
            <v xml:space="preserve">          ค่าเช่าครุภัณฑ์ สำนักงาน</v>
          </cell>
        </row>
        <row r="356">
          <cell r="A356">
            <v>6232003</v>
          </cell>
          <cell r="B356" t="str">
            <v xml:space="preserve">          ค่าซ่อมแซมอาคาร สำนักงาน</v>
          </cell>
        </row>
        <row r="357">
          <cell r="A357">
            <v>6232004</v>
          </cell>
          <cell r="B357" t="str">
            <v xml:space="preserve">          ค่าซ่อมแซม ครุภัณฑ์</v>
          </cell>
        </row>
        <row r="358">
          <cell r="A358">
            <v>6232005</v>
          </cell>
          <cell r="B358" t="str">
            <v xml:space="preserve">          ค่าซ่อมแซมเครื่องคอมพิวเตอร์</v>
          </cell>
        </row>
        <row r="359">
          <cell r="A359">
            <v>624</v>
          </cell>
          <cell r="B359" t="str">
            <v xml:space="preserve">     ค่าใช้จ่ายสำนักงาน</v>
          </cell>
        </row>
        <row r="360">
          <cell r="A360">
            <v>6241</v>
          </cell>
          <cell r="B360" t="str">
            <v xml:space="preserve">       ค่าวัสดุสิ้นเปลืองในสำนักงาน</v>
          </cell>
        </row>
        <row r="361">
          <cell r="A361">
            <v>6241001</v>
          </cell>
          <cell r="B361" t="str">
            <v xml:space="preserve">          ค่าเครื่องเขียนแบบพิมพ์</v>
          </cell>
        </row>
        <row r="362">
          <cell r="A362">
            <v>6241002</v>
          </cell>
          <cell r="B362" t="str">
            <v xml:space="preserve">          ค่าถ่ายเอกสารและพิมพ์เขียว</v>
          </cell>
        </row>
        <row r="363">
          <cell r="A363">
            <v>6241003</v>
          </cell>
          <cell r="B363" t="str">
            <v xml:space="preserve">          ค่าวัสดุสิ้นเปลืองทั่วไป</v>
          </cell>
        </row>
        <row r="364">
          <cell r="A364">
            <v>6242</v>
          </cell>
          <cell r="B364" t="str">
            <v xml:space="preserve">       ค่าจ้างหน่วยงาน/บุคคลภายนอก</v>
          </cell>
        </row>
        <row r="365">
          <cell r="A365">
            <v>6242001</v>
          </cell>
          <cell r="B365" t="str">
            <v xml:space="preserve">          ค่าจ้างพนักงานรักษาความปลอดภัย</v>
          </cell>
        </row>
        <row r="366">
          <cell r="A366">
            <v>6242002</v>
          </cell>
          <cell r="B366" t="str">
            <v xml:space="preserve">          ค่าจ้างพนักงานทำความสะอาด</v>
          </cell>
        </row>
        <row r="367">
          <cell r="A367">
            <v>6242003</v>
          </cell>
          <cell r="B367" t="str">
            <v xml:space="preserve">          ค่าจ้างหน่วยงานภายนอกดูแลสำนักงาน อื่นๆ</v>
          </cell>
        </row>
        <row r="368">
          <cell r="A368">
            <v>6242004</v>
          </cell>
          <cell r="B368" t="str">
            <v xml:space="preserve">         ค่าจ้างหน่วยงานภายนอกดูแลระบบคอมพิวเตอร์</v>
          </cell>
        </row>
        <row r="369">
          <cell r="A369">
            <v>625</v>
          </cell>
          <cell r="B369" t="str">
            <v xml:space="preserve">     ค่าใช้จ่ายสาธารณูปโภค</v>
          </cell>
        </row>
        <row r="370">
          <cell r="A370">
            <v>6251</v>
          </cell>
          <cell r="B370" t="str">
            <v xml:space="preserve">       ค่าไฟฟ้าและน้ำประปา</v>
          </cell>
        </row>
        <row r="371">
          <cell r="A371">
            <v>6251001</v>
          </cell>
          <cell r="B371" t="str">
            <v xml:space="preserve">          ค่าไฟฟ้า - สำนักงาน</v>
          </cell>
        </row>
        <row r="372">
          <cell r="A372">
            <v>6251002</v>
          </cell>
          <cell r="B372" t="str">
            <v xml:space="preserve">          ค่าน้ำประปา</v>
          </cell>
        </row>
        <row r="373">
          <cell r="A373">
            <v>6251003</v>
          </cell>
          <cell r="B373" t="str">
            <v xml:space="preserve">          ค่าติดตั้งไฟฟ้า - สำนักงาน</v>
          </cell>
        </row>
        <row r="374">
          <cell r="A374">
            <v>6252</v>
          </cell>
          <cell r="B374" t="str">
            <v xml:space="preserve">       ค่าโทรศัพท์ / โทรสาร</v>
          </cell>
        </row>
        <row r="375">
          <cell r="A375">
            <v>6252001</v>
          </cell>
          <cell r="B375" t="str">
            <v xml:space="preserve">          ค่าโทรศัพท์ / โทรสาร - ต่างประเทศ</v>
          </cell>
        </row>
        <row r="376">
          <cell r="A376">
            <v>6252002</v>
          </cell>
          <cell r="B376" t="str">
            <v xml:space="preserve">          ค่าโทรศัพท์ / โทรสาร - ในประเทศ</v>
          </cell>
        </row>
        <row r="377">
          <cell r="A377">
            <v>6253</v>
          </cell>
          <cell r="B377" t="str">
            <v xml:space="preserve">       ค่าไปรษณียากรและอื่นๆ</v>
          </cell>
        </row>
        <row r="378">
          <cell r="A378">
            <v>6253001</v>
          </cell>
          <cell r="B378" t="str">
            <v xml:space="preserve">          ค่าไปรษณียากรและโทรเลข</v>
          </cell>
        </row>
        <row r="379">
          <cell r="A379">
            <v>6253002</v>
          </cell>
          <cell r="B379" t="str">
            <v xml:space="preserve">          ค่าการสื่อสารอื่นๆ</v>
          </cell>
        </row>
        <row r="380">
          <cell r="A380">
            <v>626</v>
          </cell>
          <cell r="B380" t="str">
            <v xml:space="preserve">     ค่าใช้จ่ายยานพาหนะ</v>
          </cell>
        </row>
        <row r="381">
          <cell r="A381">
            <v>6261001</v>
          </cell>
          <cell r="B381" t="str">
            <v xml:space="preserve">          ค่าน้ำมัน</v>
          </cell>
        </row>
        <row r="382">
          <cell r="A382">
            <v>6261002</v>
          </cell>
          <cell r="B382" t="str">
            <v xml:space="preserve">          ค่าเบี้ยประกันภัย - ยานพาหนะ</v>
          </cell>
        </row>
        <row r="383">
          <cell r="A383">
            <v>6261003</v>
          </cell>
          <cell r="B383" t="str">
            <v xml:space="preserve">          ค่าซ่อมบำรุง - ยานพาหนะ</v>
          </cell>
        </row>
        <row r="384">
          <cell r="A384">
            <v>6261004</v>
          </cell>
          <cell r="B384" t="str">
            <v xml:space="preserve">          ค่าเช่ารถยนต์</v>
          </cell>
        </row>
        <row r="385">
          <cell r="A385">
            <v>6261005</v>
          </cell>
          <cell r="B385" t="str">
            <v xml:space="preserve">          ค่าธรรมเนียมและภาษี</v>
          </cell>
        </row>
        <row r="386">
          <cell r="A386">
            <v>627</v>
          </cell>
          <cell r="B386" t="str">
            <v xml:space="preserve">     ค่าใช้จ่ายดำเนินงานอื่นๆ</v>
          </cell>
        </row>
        <row r="387">
          <cell r="A387">
            <v>6271</v>
          </cell>
          <cell r="B387" t="str">
            <v xml:space="preserve">       ค่าที่ปรึกษา</v>
          </cell>
        </row>
        <row r="388">
          <cell r="A388">
            <v>6271001</v>
          </cell>
          <cell r="B388" t="str">
            <v xml:space="preserve">          ค่าที่ปรึกษา</v>
          </cell>
        </row>
        <row r="389">
          <cell r="A389">
            <v>6271002</v>
          </cell>
          <cell r="B389" t="str">
            <v xml:space="preserve">          ค่าตอบแทน</v>
          </cell>
        </row>
        <row r="390">
          <cell r="A390">
            <v>6271003</v>
          </cell>
          <cell r="B390" t="str">
            <v xml:space="preserve">          ค่าใช้จ่ายในการเดินทาง</v>
          </cell>
        </row>
        <row r="391">
          <cell r="A391">
            <v>6271004</v>
          </cell>
          <cell r="B391" t="str">
            <v xml:space="preserve">          ค่าใช้จ่ายเกี่ยวกับรถยนต์</v>
          </cell>
        </row>
        <row r="392">
          <cell r="A392">
            <v>6271005</v>
          </cell>
          <cell r="B392" t="str">
            <v xml:space="preserve">          ค่ารับรองเฉพาะ</v>
          </cell>
        </row>
        <row r="393">
          <cell r="A393">
            <v>6271006</v>
          </cell>
          <cell r="B393" t="str">
            <v xml:space="preserve">          ค่าใช้จ่ายอื่นๆ เฉพาะ</v>
          </cell>
        </row>
        <row r="394">
          <cell r="A394">
            <v>6272</v>
          </cell>
          <cell r="B394" t="str">
            <v xml:space="preserve">       ค่าใช้จ่ายในการสอบบัญชี</v>
          </cell>
        </row>
        <row r="395">
          <cell r="A395">
            <v>6272001</v>
          </cell>
          <cell r="B395" t="str">
            <v xml:space="preserve">          ค่าสอบบัญชี</v>
          </cell>
        </row>
        <row r="396">
          <cell r="A396">
            <v>6272002</v>
          </cell>
          <cell r="B396" t="str">
            <v xml:space="preserve">          ค่าใช้จ่ายในการเดินทางของผู้สอบบัญชี</v>
          </cell>
        </row>
        <row r="397">
          <cell r="A397">
            <v>6272003</v>
          </cell>
          <cell r="B397" t="str">
            <v xml:space="preserve">          ค่าทำงานล่วงเวลาของผู้สอบบัญชี</v>
          </cell>
        </row>
        <row r="398">
          <cell r="A398">
            <v>6272004</v>
          </cell>
          <cell r="B398" t="str">
            <v xml:space="preserve">          เงินสมนาคุณผู้สอบบัญชี</v>
          </cell>
        </row>
        <row r="399">
          <cell r="A399">
            <v>6273</v>
          </cell>
          <cell r="B399" t="str">
            <v xml:space="preserve">       ค่ารับรอง / ค่าใช้จ่ายในการประชุม</v>
          </cell>
        </row>
        <row r="400">
          <cell r="A400">
            <v>6273001</v>
          </cell>
          <cell r="B400" t="str">
            <v xml:space="preserve">          ค่ารับรอง</v>
          </cell>
        </row>
        <row r="401">
          <cell r="A401">
            <v>6273002</v>
          </cell>
          <cell r="B401" t="str">
            <v xml:space="preserve">          ค่าใช้จ่ายในการประชุม</v>
          </cell>
        </row>
        <row r="402">
          <cell r="A402">
            <v>6273003</v>
          </cell>
          <cell r="B402" t="str">
            <v xml:space="preserve">          ค่ารับรองตำแหน่ง</v>
          </cell>
        </row>
        <row r="403">
          <cell r="A403">
            <v>6274</v>
          </cell>
          <cell r="B403" t="str">
            <v xml:space="preserve">       ค่าธรรมเนียมธนาคารและค่าธรรมเนียมอื่น</v>
          </cell>
        </row>
        <row r="404">
          <cell r="A404">
            <v>6274001</v>
          </cell>
          <cell r="B404" t="str">
            <v xml:space="preserve">          ค่าธรรมเนียมธนาคาร</v>
          </cell>
        </row>
        <row r="405">
          <cell r="A405">
            <v>6274002</v>
          </cell>
          <cell r="B405" t="str">
            <v xml:space="preserve">          ค่าธรรมเนียมอื่น</v>
          </cell>
        </row>
        <row r="406">
          <cell r="A406">
            <v>6275</v>
          </cell>
          <cell r="B406" t="str">
            <v xml:space="preserve">       ค่าเบี้ยประชุมและโบนัสกรรมการ</v>
          </cell>
        </row>
        <row r="407">
          <cell r="A407">
            <v>6275001</v>
          </cell>
          <cell r="B407" t="str">
            <v xml:space="preserve">          ค่าเบี้ยประชุมผู้บริหาร</v>
          </cell>
        </row>
        <row r="408">
          <cell r="A408">
            <v>6275002</v>
          </cell>
          <cell r="B408" t="str">
            <v xml:space="preserve">          ค่าเบี้ยประชุมกรรมการ</v>
          </cell>
        </row>
        <row r="409">
          <cell r="A409">
            <v>6275003</v>
          </cell>
          <cell r="B409" t="str">
            <v xml:space="preserve">          ค่าโบนัสกรรมการ</v>
          </cell>
        </row>
        <row r="410">
          <cell r="A410">
            <v>6276</v>
          </cell>
          <cell r="B410" t="str">
            <v xml:space="preserve">       ค่าการกุศลและเงินบริจาค</v>
          </cell>
        </row>
        <row r="411">
          <cell r="A411">
            <v>6276001</v>
          </cell>
          <cell r="B411" t="str">
            <v xml:space="preserve">          เงินบริจาคเพื่อสาธารณประโยชน์</v>
          </cell>
        </row>
        <row r="412">
          <cell r="A412">
            <v>6276002</v>
          </cell>
          <cell r="B412" t="str">
            <v xml:space="preserve">          เงินบริจาคเพื่อการศึกษาและกีฬา</v>
          </cell>
        </row>
        <row r="413">
          <cell r="A413">
            <v>6277</v>
          </cell>
          <cell r="B413" t="str">
            <v xml:space="preserve">       เงินสมนาคุณ</v>
          </cell>
        </row>
        <row r="414">
          <cell r="A414">
            <v>6277001</v>
          </cell>
          <cell r="B414" t="str">
            <v xml:space="preserve">          เงินสมนาคุณประปาดีเด่น</v>
          </cell>
        </row>
        <row r="415">
          <cell r="A415">
            <v>6277002</v>
          </cell>
          <cell r="B415" t="str">
            <v xml:space="preserve">          เงินสมนาคุณบุคคลภายนอก</v>
          </cell>
        </row>
        <row r="416">
          <cell r="A416">
            <v>6278</v>
          </cell>
          <cell r="B416" t="str">
            <v xml:space="preserve">       ค่าใช้จ่ายในการวิจัยและพัฒนา</v>
          </cell>
        </row>
        <row r="417">
          <cell r="A417">
            <v>6278001</v>
          </cell>
          <cell r="B417" t="str">
            <v xml:space="preserve">          ค่าใช้จ่ายในการวิจัยและพัฒนา</v>
          </cell>
        </row>
        <row r="418">
          <cell r="A418">
            <v>6279</v>
          </cell>
          <cell r="B418" t="str">
            <v xml:space="preserve">       ค่าใช้จ่ายเบ็ดเตล็ด</v>
          </cell>
        </row>
        <row r="419">
          <cell r="A419">
            <v>6279001</v>
          </cell>
          <cell r="B419" t="str">
            <v xml:space="preserve">          รายจ่ายต้องห้าม</v>
          </cell>
        </row>
        <row r="420">
          <cell r="A420">
            <v>6279002</v>
          </cell>
          <cell r="B420" t="str">
            <v xml:space="preserve">          เงินค่าปรับจ่ายคืน</v>
          </cell>
        </row>
        <row r="421">
          <cell r="A421">
            <v>6279003</v>
          </cell>
          <cell r="B421" t="str">
            <v xml:space="preserve">          หนี้สูญ</v>
          </cell>
        </row>
        <row r="422">
          <cell r="A422">
            <v>6279004</v>
          </cell>
          <cell r="B422" t="str">
            <v xml:space="preserve">          หนี้สงสัยจะสูญ</v>
          </cell>
        </row>
        <row r="423">
          <cell r="A423">
            <v>6279005</v>
          </cell>
          <cell r="B423" t="str">
            <v xml:space="preserve">          ปรับปรุงหนี้สงสัยจะสูญ</v>
          </cell>
        </row>
        <row r="424">
          <cell r="A424">
            <v>6279006</v>
          </cell>
          <cell r="B424" t="str">
            <v xml:space="preserve">          ขาดทุนจากการจำหน่ายสินทรัพย์</v>
          </cell>
        </row>
        <row r="425">
          <cell r="A425">
            <v>6279007</v>
          </cell>
          <cell r="B425" t="str">
            <v xml:space="preserve">          ปรับมูลค่าวัสดุคงเหลือ</v>
          </cell>
        </row>
        <row r="426">
          <cell r="A426">
            <v>6279008</v>
          </cell>
          <cell r="B426" t="str">
            <v xml:space="preserve">          ค่าใช้จ่ายอื่นๆ</v>
          </cell>
        </row>
        <row r="427">
          <cell r="A427">
            <v>6279009</v>
          </cell>
          <cell r="B427" t="str">
            <v xml:space="preserve">          ขาดทุนจากการปรับราคาวัสดุ</v>
          </cell>
        </row>
        <row r="428">
          <cell r="A428">
            <v>6279010</v>
          </cell>
          <cell r="B428" t="str">
            <v xml:space="preserve">          ส่วนต่างภาระบำเหน็จกับเงินกองทุนสงเคราะห์</v>
          </cell>
        </row>
        <row r="429">
          <cell r="A429">
            <v>6279011</v>
          </cell>
          <cell r="B429" t="str">
            <v xml:space="preserve">          ต้นทุนจากการจำหน่ายวัสดุ</v>
          </cell>
        </row>
        <row r="430">
          <cell r="A430">
            <v>6279012</v>
          </cell>
          <cell r="B430" t="str">
            <v xml:space="preserve">          ปรับมูลค่าเงินประกันการใช้น้ำ</v>
          </cell>
        </row>
        <row r="431">
          <cell r="A431">
            <v>6279013</v>
          </cell>
          <cell r="B431" t="str">
            <v xml:space="preserve">          วัสดุถาวร</v>
          </cell>
        </row>
        <row r="432">
          <cell r="A432">
            <v>628</v>
          </cell>
          <cell r="B432" t="str">
            <v xml:space="preserve">     ค่าเสื่อมราคาและค่าตัดจำหน่าย</v>
          </cell>
        </row>
        <row r="433">
          <cell r="A433">
            <v>6281</v>
          </cell>
          <cell r="B433" t="str">
            <v xml:space="preserve">       ค่าเสื่อมราคา</v>
          </cell>
        </row>
        <row r="434">
          <cell r="A434">
            <v>6281001</v>
          </cell>
          <cell r="B434" t="str">
            <v xml:space="preserve">          ค่าเสื่อมราคา - อาคารและสิ่งปลูกสร้าง</v>
          </cell>
        </row>
        <row r="435">
          <cell r="A435">
            <v>6281002</v>
          </cell>
          <cell r="B435" t="str">
            <v xml:space="preserve">          ค่าเสื่อมราคา - ครุภัณฑ์</v>
          </cell>
        </row>
        <row r="436">
          <cell r="A436">
            <v>6282</v>
          </cell>
          <cell r="B436" t="str">
            <v xml:space="preserve">       ค่าตัดจำหน่าย</v>
          </cell>
        </row>
        <row r="437">
          <cell r="A437">
            <v>6282002</v>
          </cell>
          <cell r="B437" t="str">
            <v xml:space="preserve">          ค่าตัดจำหน่ายสิทธิการใช้ทรัพย์สิน</v>
          </cell>
        </row>
        <row r="438">
          <cell r="A438">
            <v>6282003</v>
          </cell>
          <cell r="B438" t="str">
            <v xml:space="preserve">          ค่าตัดจำหน่ายสินทรัพย์ไม่มีตัวตน</v>
          </cell>
        </row>
        <row r="439">
          <cell r="A439">
            <v>629</v>
          </cell>
          <cell r="B439" t="str">
            <v xml:space="preserve">     ค่าใช้จ่ายด้านการเงิน</v>
          </cell>
        </row>
        <row r="440">
          <cell r="A440">
            <v>6291</v>
          </cell>
          <cell r="B440" t="str">
            <v xml:space="preserve">       ดอกเบี้ยจ่าย</v>
          </cell>
        </row>
        <row r="441">
          <cell r="A441">
            <v>6291001</v>
          </cell>
          <cell r="B441" t="str">
            <v xml:space="preserve">          ดอกเบี้ยเงินกู้ JBIC</v>
          </cell>
        </row>
        <row r="442">
          <cell r="A442">
            <v>6291002</v>
          </cell>
          <cell r="B442" t="str">
            <v xml:space="preserve">          ดอกเบี้ยเงินกู้ IBRD</v>
          </cell>
        </row>
        <row r="443">
          <cell r="A443">
            <v>6291003</v>
          </cell>
          <cell r="B443" t="str">
            <v xml:space="preserve">          ดอกเบี้ยเงินกู้ ธนาคารกรุงไทย</v>
          </cell>
        </row>
        <row r="444">
          <cell r="A444">
            <v>6291004</v>
          </cell>
          <cell r="B444" t="str">
            <v xml:space="preserve">          ดอกเบี้ยเงินกู้ USAID</v>
          </cell>
        </row>
        <row r="445">
          <cell r="A445">
            <v>6291005</v>
          </cell>
          <cell r="B445" t="str">
            <v xml:space="preserve">          ดอกเบี้ยเงินกู้ KFW</v>
          </cell>
        </row>
        <row r="446">
          <cell r="A446">
            <v>6291006</v>
          </cell>
          <cell r="B446" t="str">
            <v xml:space="preserve">          ดอกเบี้ยเงินกู้ ธนาคารออมสิน</v>
          </cell>
        </row>
        <row r="447">
          <cell r="A447">
            <v>6291007</v>
          </cell>
          <cell r="B447" t="str">
            <v xml:space="preserve">          ดอกเบี้ยพันธบัตรการประปาส่วนภูมิภาค</v>
          </cell>
        </row>
        <row r="448">
          <cell r="A448">
            <v>6291008</v>
          </cell>
          <cell r="B448" t="str">
            <v xml:space="preserve">          ดอกเบี้ยเงินกู้ อื่นๆ</v>
          </cell>
        </row>
        <row r="449">
          <cell r="A449">
            <v>6292</v>
          </cell>
          <cell r="B449" t="str">
            <v xml:space="preserve">       กำไร/ขาดทุนจากอัตราแลกเปลี่ยน</v>
          </cell>
        </row>
        <row r="450">
          <cell r="A450">
            <v>6292001</v>
          </cell>
          <cell r="B450" t="str">
            <v xml:space="preserve">          กำไร/ขาดทุนจากอัตราแลกเปลี่ยน - ที่เกิดจริง</v>
          </cell>
        </row>
        <row r="451">
          <cell r="A451">
            <v>6292002</v>
          </cell>
          <cell r="B451" t="str">
            <v xml:space="preserve">          กำไร/ขาดทุนจากอัตราแลกเปลี่ยน - ที่ยังไม่เกิดจริง</v>
          </cell>
        </row>
        <row r="452">
          <cell r="A452">
            <v>6293</v>
          </cell>
          <cell r="B452" t="str">
            <v xml:space="preserve">       ภาษีเงินได้นิติบุคคล</v>
          </cell>
        </row>
        <row r="453">
          <cell r="A453">
            <v>6293001</v>
          </cell>
          <cell r="B453" t="str">
            <v xml:space="preserve">          ภาษีเงินได้นิติบุคคล</v>
          </cell>
        </row>
        <row r="455">
          <cell r="A455" t="str">
            <v>รวม</v>
          </cell>
        </row>
        <row r="456">
          <cell r="A456" t="str">
            <v>รายได้รวม</v>
          </cell>
        </row>
        <row r="457">
          <cell r="A457" t="str">
            <v>ค่าใช้จ่ายรวม</v>
          </cell>
        </row>
        <row r="458">
          <cell r="A458" t="str">
            <v>กำไขขาดทุนสุทธิ</v>
          </cell>
        </row>
        <row r="459">
          <cell r="A459" t="str">
            <v>check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รวม (ปปข.6,7)"/>
      <sheetName val="สรุปรวม (ปปข.6,7)_2"/>
      <sheetName val="รายละเอียดสรุปรวม(ปปข.6,7)"/>
      <sheetName val="รายละเอียดสรุปรวม(ปปข.6,7)_2"/>
      <sheetName val="ภาค 2"/>
    </sheetNames>
    <sheetDataSet>
      <sheetData sheetId="0" refreshError="1"/>
      <sheetData sheetId="1" refreshError="1"/>
      <sheetData sheetId="2">
        <row r="1">
          <cell r="A1" t="str">
            <v>การประปาส่วนภูมิภาค</v>
          </cell>
        </row>
        <row r="2">
          <cell r="A2" t="str">
            <v>ขอตั้งงบประมาณ (ทำการ) ประจำปี 2554</v>
          </cell>
        </row>
        <row r="3">
          <cell r="A3" t="str">
            <v>รหัสบัญชี</v>
          </cell>
          <cell r="B3" t="str">
            <v>รายการ</v>
          </cell>
          <cell r="C3" t="str">
            <v>ปปข.6</v>
          </cell>
          <cell r="D3" t="str">
            <v>ปปข.7</v>
          </cell>
          <cell r="E3" t="str">
            <v>ภาค 2</v>
          </cell>
        </row>
        <row r="5">
          <cell r="B5" t="str">
            <v xml:space="preserve">  รายได้จากการจำหน่ายน้ำ</v>
          </cell>
          <cell r="C5">
            <v>1103222000</v>
          </cell>
        </row>
        <row r="6">
          <cell r="A6">
            <v>4111001</v>
          </cell>
          <cell r="B6" t="str">
            <v>รายได้ค่าน้ำผ่านมาตร - ที่อยู่อาศัย</v>
          </cell>
          <cell r="C6">
            <v>410650000</v>
          </cell>
        </row>
        <row r="7">
          <cell r="A7">
            <v>4111002</v>
          </cell>
          <cell r="B7" t="str">
            <v>รายได้ค่าน้ำผ่านมาตร - ธุรกิจขนาดเล็ก</v>
          </cell>
          <cell r="C7">
            <v>232646000</v>
          </cell>
        </row>
        <row r="8">
          <cell r="A8">
            <v>4111003</v>
          </cell>
          <cell r="B8" t="str">
            <v>รายได้ค่าน้ำผ่านมาตร - อุตสาหกรรมและธุรกิจฯ</v>
          </cell>
          <cell r="C8">
            <v>295649000</v>
          </cell>
        </row>
        <row r="9">
          <cell r="A9">
            <v>4111004</v>
          </cell>
          <cell r="B9" t="str">
            <v>รายได้ค่าน้ำผ่านมาตร - ราชการ</v>
          </cell>
          <cell r="C9">
            <v>155200000</v>
          </cell>
        </row>
        <row r="10">
          <cell r="A10">
            <v>4111005</v>
          </cell>
          <cell r="B10" t="str">
            <v>รายได้ค่าน้ำผ่านมาตร - รัฐวิสาหกิจ</v>
          </cell>
          <cell r="C10">
            <v>7377000</v>
          </cell>
        </row>
        <row r="11">
          <cell r="A11">
            <v>4112001</v>
          </cell>
          <cell r="B11" t="str">
            <v>รายได้ค่าน้ำท่อธาร</v>
          </cell>
          <cell r="C11">
            <v>2054000</v>
          </cell>
        </row>
        <row r="12">
          <cell r="A12">
            <v>4112002</v>
          </cell>
          <cell r="B12" t="str">
            <v>รายได้จากการขายน้ำประปาสำหรับทดสอบท่อ</v>
          </cell>
          <cell r="C12">
            <v>252000</v>
          </cell>
        </row>
        <row r="13">
          <cell r="A13">
            <v>4113001</v>
          </cell>
          <cell r="B13" t="str">
            <v>รายได้ค่าน้ำประปาหยอดเหรียญ</v>
          </cell>
          <cell r="C13">
            <v>0</v>
          </cell>
        </row>
        <row r="14">
          <cell r="A14">
            <v>4114001</v>
          </cell>
          <cell r="B14" t="str">
            <v>ส่วนลดค่าน้ำ - ที่อยู่อาศัย</v>
          </cell>
          <cell r="C14">
            <v>-526000</v>
          </cell>
        </row>
        <row r="15">
          <cell r="A15">
            <v>4114002</v>
          </cell>
          <cell r="B15" t="str">
            <v>ส่วนลดค่าน้ำ - ธุรกิจขนาดเล็ก</v>
          </cell>
          <cell r="C15">
            <v>-80000</v>
          </cell>
        </row>
        <row r="16">
          <cell r="A16">
            <v>4114003</v>
          </cell>
          <cell r="B16" t="str">
            <v>ส่วนลดค่าน้ำ - อุตสาหกรรม</v>
          </cell>
          <cell r="C16">
            <v>0</v>
          </cell>
        </row>
        <row r="17">
          <cell r="A17">
            <v>4114004</v>
          </cell>
          <cell r="B17" t="str">
            <v>ส่วนลดค่าน้ำ - ราชการ</v>
          </cell>
          <cell r="C17">
            <v>0</v>
          </cell>
        </row>
        <row r="18">
          <cell r="A18">
            <v>4114005</v>
          </cell>
          <cell r="B18" t="str">
            <v>ส่วนลดค่าน้ำ - รัฐวิสาหกิจ</v>
          </cell>
          <cell r="C18">
            <v>0</v>
          </cell>
        </row>
        <row r="19">
          <cell r="B19" t="str">
            <v xml:space="preserve">  รายได้ค่าบริการ</v>
          </cell>
          <cell r="C19">
            <v>115190000</v>
          </cell>
        </row>
        <row r="20">
          <cell r="A20">
            <v>4121002</v>
          </cell>
          <cell r="B20" t="str">
            <v>รายได้ค่าบริการทั่วไป</v>
          </cell>
          <cell r="C20">
            <v>113767000</v>
          </cell>
        </row>
        <row r="21">
          <cell r="A21">
            <v>4121003</v>
          </cell>
          <cell r="B21" t="str">
            <v>รายได้ค่าบริการอื่นๆ</v>
          </cell>
          <cell r="C21">
            <v>1423000</v>
          </cell>
        </row>
        <row r="22">
          <cell r="B22" t="str">
            <v>รายได้ค่าจำหน่ายน้ำและบริการ</v>
          </cell>
          <cell r="C22">
            <v>1218412000</v>
          </cell>
        </row>
        <row r="23">
          <cell r="B23" t="str">
            <v xml:space="preserve">  รายได้ค่าติดตั้งและวางท่อ</v>
          </cell>
          <cell r="C23">
            <v>84897000</v>
          </cell>
        </row>
        <row r="24">
          <cell r="A24">
            <v>4121001</v>
          </cell>
          <cell r="B24" t="str">
            <v>รายได้ค่าติดตั้งและวางท่อ</v>
          </cell>
          <cell r="C24">
            <v>84897000</v>
          </cell>
        </row>
        <row r="25">
          <cell r="B25" t="str">
            <v xml:space="preserve">  ต้นทุนค่าติดตั้งและวางท่อ</v>
          </cell>
          <cell r="C25">
            <v>67914000</v>
          </cell>
        </row>
        <row r="26">
          <cell r="A26">
            <v>5311001</v>
          </cell>
          <cell r="B26" t="str">
            <v>ค่าวัสดุดำเนินการใช้ไปในการติดตั้ง</v>
          </cell>
          <cell r="C26">
            <v>16979000</v>
          </cell>
        </row>
        <row r="27">
          <cell r="A27">
            <v>5311002</v>
          </cell>
          <cell r="B27" t="str">
            <v>วัสดุสิ้นเปลืองใช้ไป</v>
          </cell>
          <cell r="C27">
            <v>6789000</v>
          </cell>
        </row>
        <row r="28">
          <cell r="A28">
            <v>5311003</v>
          </cell>
          <cell r="B28" t="str">
            <v>ผลต่างทางด้านราคาจากการสั่งซื้อ-ติดตั้ง</v>
          </cell>
          <cell r="C28">
            <v>0</v>
          </cell>
        </row>
        <row r="29">
          <cell r="A29">
            <v>5321002</v>
          </cell>
          <cell r="B29" t="str">
            <v>ค่าจ้างเหมา</v>
          </cell>
          <cell r="C29">
            <v>44146000</v>
          </cell>
        </row>
        <row r="30">
          <cell r="B30" t="str">
            <v>รายได้ค่าติดตั้งและวางท่อ - สุทธิ</v>
          </cell>
          <cell r="C30">
            <v>16983000</v>
          </cell>
        </row>
        <row r="31">
          <cell r="B31" t="str">
            <v>รายได้ชดเชยค่าน้ำขั้นต่ำ</v>
          </cell>
          <cell r="C31">
            <v>0</v>
          </cell>
        </row>
        <row r="32">
          <cell r="A32">
            <v>4231001</v>
          </cell>
          <cell r="B32" t="str">
            <v>รายได้เงินชดเชย-ค่าน้ำขั้นต่ำ</v>
          </cell>
          <cell r="C32">
            <v>0</v>
          </cell>
        </row>
        <row r="33">
          <cell r="B33" t="str">
            <v>รายได้ชดเชย - ค่าที่ปรึกษา</v>
          </cell>
          <cell r="C33">
            <v>0</v>
          </cell>
        </row>
        <row r="34">
          <cell r="A34">
            <v>4231002</v>
          </cell>
          <cell r="B34" t="str">
            <v>รายได้ชดเชย - ค่าที่ปรึกษา</v>
          </cell>
          <cell r="C34">
            <v>0</v>
          </cell>
        </row>
        <row r="35">
          <cell r="B35" t="str">
            <v>เงินชดเชยค่าดำเนินการในการบริการเชิงสังคม</v>
          </cell>
          <cell r="C35">
            <v>0</v>
          </cell>
        </row>
        <row r="36">
          <cell r="A36">
            <v>4231003</v>
          </cell>
          <cell r="B36" t="str">
            <v>รายได้เงินชดเชย - ค่าดำเนินการเชิงสังคมจากรัฐบาล</v>
          </cell>
          <cell r="C36">
            <v>0</v>
          </cell>
        </row>
        <row r="37">
          <cell r="A37" t="str">
            <v>รวมรายได้จากการดำเนินงาน</v>
          </cell>
          <cell r="C37">
            <v>1235395000</v>
          </cell>
        </row>
        <row r="38">
          <cell r="B38" t="str">
            <v>เงินเดือน</v>
          </cell>
          <cell r="C38">
            <v>155590000</v>
          </cell>
        </row>
        <row r="39">
          <cell r="A39">
            <v>6211001</v>
          </cell>
          <cell r="B39" t="str">
            <v>เงินเดือน</v>
          </cell>
          <cell r="C39">
            <v>155590000</v>
          </cell>
        </row>
        <row r="40">
          <cell r="B40" t="str">
            <v>ค่าจ้างชั่วคราว</v>
          </cell>
          <cell r="C40">
            <v>0</v>
          </cell>
        </row>
        <row r="41">
          <cell r="A41">
            <v>6211005</v>
          </cell>
          <cell r="B41" t="str">
            <v>ค่าจ้างชั่วคราว-รายเดือน</v>
          </cell>
          <cell r="C41">
            <v>0</v>
          </cell>
        </row>
        <row r="42">
          <cell r="B42" t="str">
            <v>ค่าตอบแทนและสวัสดิการพนักงาน</v>
          </cell>
          <cell r="C42">
            <v>30915000</v>
          </cell>
        </row>
        <row r="43">
          <cell r="A43">
            <v>6211003</v>
          </cell>
          <cell r="B43" t="str">
            <v>ค่าล่วงเวลา</v>
          </cell>
          <cell r="C43">
            <v>1575000</v>
          </cell>
        </row>
        <row r="44">
          <cell r="A44">
            <v>6211007</v>
          </cell>
          <cell r="B44" t="str">
            <v>เงินชดเชยสาเหตุออกจากงาน</v>
          </cell>
          <cell r="C44">
            <v>0</v>
          </cell>
        </row>
        <row r="45">
          <cell r="A45">
            <v>6211008</v>
          </cell>
          <cell r="B45" t="str">
            <v>ค่าตอบแทนอื่นที่จ่ายให้พนักงาน</v>
          </cell>
          <cell r="C45">
            <v>0</v>
          </cell>
        </row>
        <row r="46">
          <cell r="A46">
            <v>6212002</v>
          </cell>
          <cell r="B46" t="str">
            <v>ค่ารักษาพยาบาล</v>
          </cell>
          <cell r="C46">
            <v>11420000</v>
          </cell>
        </row>
        <row r="47">
          <cell r="A47">
            <v>6212003</v>
          </cell>
          <cell r="B47" t="str">
            <v>ค่าเบี้ยประกันภัยพนักงาน</v>
          </cell>
          <cell r="C47">
            <v>0</v>
          </cell>
        </row>
        <row r="48">
          <cell r="A48">
            <v>6212004</v>
          </cell>
          <cell r="B48" t="str">
            <v>เงินทดแทน</v>
          </cell>
          <cell r="C48">
            <v>0</v>
          </cell>
        </row>
        <row r="49">
          <cell r="A49">
            <v>6212005</v>
          </cell>
          <cell r="B49" t="str">
            <v>เงินช่วยเหลือ</v>
          </cell>
          <cell r="C49">
            <v>1812000</v>
          </cell>
        </row>
        <row r="50">
          <cell r="A50">
            <v>6212006</v>
          </cell>
          <cell r="B50" t="str">
            <v>เงินสมทบกองทุนสำรองเลี้ยงชีพ</v>
          </cell>
          <cell r="C50">
            <v>15348000</v>
          </cell>
        </row>
        <row r="51">
          <cell r="A51">
            <v>6212007</v>
          </cell>
          <cell r="B51" t="str">
            <v>เงินสมทบกองทุนสงเคราะห์</v>
          </cell>
          <cell r="C51">
            <v>160000</v>
          </cell>
        </row>
        <row r="52">
          <cell r="A52">
            <v>6212008</v>
          </cell>
          <cell r="B52" t="str">
            <v>ค่าสวัสดิการอื่นๆ</v>
          </cell>
          <cell r="C52">
            <v>600000</v>
          </cell>
        </row>
        <row r="53">
          <cell r="B53" t="str">
            <v>วัสดุการผลิต</v>
          </cell>
          <cell r="C53">
            <v>36870000</v>
          </cell>
        </row>
        <row r="54">
          <cell r="A54">
            <v>5111003</v>
          </cell>
          <cell r="B54" t="str">
            <v>ค่าวัสดุการผลิตใช้ไป</v>
          </cell>
          <cell r="C54">
            <v>36870000</v>
          </cell>
        </row>
        <row r="55">
          <cell r="A55">
            <v>5111005</v>
          </cell>
          <cell r="B55" t="str">
            <v>ผลต่างทางด้านราคาจากการสั่งซื้อตปท.-ผลิต</v>
          </cell>
          <cell r="C55">
            <v>0</v>
          </cell>
        </row>
        <row r="56">
          <cell r="B56" t="str">
            <v>วัสดุดำเนินการและซ่อมบำรุง</v>
          </cell>
          <cell r="C56">
            <v>30138000</v>
          </cell>
        </row>
        <row r="57">
          <cell r="A57">
            <v>5111004</v>
          </cell>
          <cell r="B57" t="str">
            <v>ค่าวัสดุวิเคราะห์น้ำและอื่นๆ</v>
          </cell>
          <cell r="C57">
            <v>300000</v>
          </cell>
        </row>
        <row r="58">
          <cell r="A58">
            <v>5131001</v>
          </cell>
          <cell r="B58" t="str">
            <v>ค่าซ่อมแซมสิ่งก่อสร้าง</v>
          </cell>
          <cell r="C58">
            <v>2140000</v>
          </cell>
        </row>
        <row r="59">
          <cell r="A59">
            <v>5131002</v>
          </cell>
          <cell r="B59" t="str">
            <v>ค่าซ่อมแซมเครื่องจักรกล</v>
          </cell>
          <cell r="C59">
            <v>2190000</v>
          </cell>
        </row>
        <row r="60">
          <cell r="A60">
            <v>5131003</v>
          </cell>
          <cell r="B60" t="str">
            <v>ค่าซ่อมแซมระบบไฟฟ้า</v>
          </cell>
          <cell r="C60">
            <v>1245000</v>
          </cell>
        </row>
        <row r="61">
          <cell r="A61">
            <v>5211001</v>
          </cell>
          <cell r="B61" t="str">
            <v>ค่าวัสดุดำเนินการใช้ไปในการจำหน่าย</v>
          </cell>
          <cell r="C61">
            <v>9850000</v>
          </cell>
        </row>
        <row r="62">
          <cell r="A62">
            <v>5211002</v>
          </cell>
          <cell r="B62" t="str">
            <v>ผลต่างทางด้านราคาจากการสั่งซื้อ-จำหน่าย</v>
          </cell>
          <cell r="C62">
            <v>0</v>
          </cell>
        </row>
        <row r="63">
          <cell r="A63">
            <v>5221001</v>
          </cell>
          <cell r="B63" t="str">
            <v>ค่าซ่อมแซมบำรุงประปา</v>
          </cell>
          <cell r="C63">
            <v>12930000</v>
          </cell>
        </row>
        <row r="64">
          <cell r="A64">
            <v>6261003</v>
          </cell>
          <cell r="B64" t="str">
            <v>ค่าซ่อมบำรุง-ยานพาหนะ</v>
          </cell>
          <cell r="C64">
            <v>1483000</v>
          </cell>
        </row>
        <row r="65">
          <cell r="B65" t="str">
            <v>น้ำมันเชื้อเพลิงและหล่อลื่น</v>
          </cell>
          <cell r="C65">
            <v>6649000</v>
          </cell>
        </row>
        <row r="66">
          <cell r="A66">
            <v>5121001</v>
          </cell>
          <cell r="B66" t="str">
            <v>ค่าน้ำมันเชื้อเพลิง</v>
          </cell>
          <cell r="C66">
            <v>2040000</v>
          </cell>
        </row>
        <row r="67">
          <cell r="A67">
            <v>5231002</v>
          </cell>
          <cell r="B67" t="str">
            <v>ค่าน้ำมันเชื้อเพลิง-ระบบจำหน่าย</v>
          </cell>
          <cell r="C67">
            <v>1346000</v>
          </cell>
        </row>
        <row r="68">
          <cell r="A68">
            <v>6261001</v>
          </cell>
          <cell r="B68" t="str">
            <v>ค่าน้ำมัน</v>
          </cell>
          <cell r="C68">
            <v>3263000</v>
          </cell>
        </row>
        <row r="69">
          <cell r="B69" t="str">
            <v>วัสดุสำนักงาน</v>
          </cell>
          <cell r="C69">
            <v>6499000</v>
          </cell>
        </row>
        <row r="70">
          <cell r="A70">
            <v>6111001</v>
          </cell>
          <cell r="B70" t="str">
            <v>ค่าโฆษณา</v>
          </cell>
          <cell r="C70">
            <v>118000</v>
          </cell>
        </row>
        <row r="71">
          <cell r="A71">
            <v>6111002</v>
          </cell>
          <cell r="B71" t="str">
            <v>ค่าประชาสัมพันธ์</v>
          </cell>
          <cell r="C71">
            <v>128000</v>
          </cell>
        </row>
        <row r="72">
          <cell r="A72">
            <v>6111003</v>
          </cell>
          <cell r="B72" t="str">
            <v>ค่าภาษีป้าย</v>
          </cell>
          <cell r="C72">
            <v>0</v>
          </cell>
        </row>
        <row r="73">
          <cell r="A73">
            <v>6241001</v>
          </cell>
          <cell r="B73" t="str">
            <v>ค่าเครื่องเขียนแบบพิมพ์</v>
          </cell>
          <cell r="C73">
            <v>2510000</v>
          </cell>
        </row>
        <row r="74">
          <cell r="A74">
            <v>6241002</v>
          </cell>
          <cell r="B74" t="str">
            <v>ค่าถ่ายเอกสารและพิมพ์เขียว</v>
          </cell>
          <cell r="C74">
            <v>2678000</v>
          </cell>
        </row>
        <row r="75">
          <cell r="A75">
            <v>6241003</v>
          </cell>
          <cell r="B75" t="str">
            <v>ค่าวัสดุสิ้นเปลืองทั่วไป</v>
          </cell>
          <cell r="C75">
            <v>1065000</v>
          </cell>
        </row>
        <row r="76">
          <cell r="B76" t="str">
            <v>ค่าจ้างและบริการ</v>
          </cell>
          <cell r="C76">
            <v>43468000</v>
          </cell>
        </row>
        <row r="77">
          <cell r="A77">
            <v>5141001</v>
          </cell>
          <cell r="B77" t="str">
            <v>ค่าจ้างเหมาผลิตน้ำ</v>
          </cell>
          <cell r="C77">
            <v>9587000</v>
          </cell>
        </row>
        <row r="78">
          <cell r="A78">
            <v>5141002</v>
          </cell>
          <cell r="B78" t="str">
            <v>ค่าจ้างเหมาสูบน้ำ</v>
          </cell>
          <cell r="C78">
            <v>0</v>
          </cell>
        </row>
        <row r="79">
          <cell r="A79">
            <v>5141003</v>
          </cell>
          <cell r="B79" t="str">
            <v>ค่าจ้างระวังดูแลรักษาน้ำ</v>
          </cell>
          <cell r="C79">
            <v>0</v>
          </cell>
        </row>
        <row r="80">
          <cell r="A80">
            <v>5231001</v>
          </cell>
          <cell r="B80" t="str">
            <v>ค่าระวางบรรทุกและขนส่ง</v>
          </cell>
          <cell r="C80">
            <v>140000</v>
          </cell>
        </row>
        <row r="81">
          <cell r="A81">
            <v>6121001</v>
          </cell>
          <cell r="B81" t="str">
            <v>ค่าจ้างเหมาเก็บเงิน</v>
          </cell>
          <cell r="C81">
            <v>0</v>
          </cell>
        </row>
        <row r="82">
          <cell r="A82">
            <v>6121002</v>
          </cell>
          <cell r="B82" t="str">
            <v>ค่าจ้างเหมาอ่านมาตร</v>
          </cell>
          <cell r="C82">
            <v>25090000</v>
          </cell>
        </row>
        <row r="83">
          <cell r="A83">
            <v>6211004</v>
          </cell>
          <cell r="B83" t="str">
            <v>ค่าจ้างชั่วคราว</v>
          </cell>
          <cell r="C83">
            <v>0</v>
          </cell>
        </row>
        <row r="84">
          <cell r="A84">
            <v>6211006</v>
          </cell>
          <cell r="B84" t="str">
            <v>ค่าจ้างชั่วคราว-รายวัน</v>
          </cell>
          <cell r="C84">
            <v>0</v>
          </cell>
        </row>
        <row r="85">
          <cell r="A85">
            <v>6232001</v>
          </cell>
          <cell r="B85" t="str">
            <v>ค่าเช่าอาคาร สำนักงาน</v>
          </cell>
          <cell r="C85">
            <v>0</v>
          </cell>
        </row>
        <row r="86">
          <cell r="A86">
            <v>6232002</v>
          </cell>
          <cell r="B86" t="str">
            <v>ค่าเช่าครุภัณฑ์ สำนักงาน</v>
          </cell>
          <cell r="C86">
            <v>665000</v>
          </cell>
        </row>
        <row r="87">
          <cell r="A87">
            <v>6232003</v>
          </cell>
          <cell r="B87" t="str">
            <v>ค่าซ่อมแซมอาคาร สำนักงาน</v>
          </cell>
          <cell r="C87">
            <v>1110000</v>
          </cell>
        </row>
        <row r="88">
          <cell r="A88">
            <v>6232004</v>
          </cell>
          <cell r="B88" t="str">
            <v>ค่าซ่อมแซมครุภัณฑ์</v>
          </cell>
          <cell r="C88">
            <v>320000</v>
          </cell>
        </row>
        <row r="89">
          <cell r="A89">
            <v>6232005</v>
          </cell>
          <cell r="B89" t="str">
            <v>ค่าซ่อมแซมเครื่องคอมพิวเตอร์</v>
          </cell>
          <cell r="C89">
            <v>540000</v>
          </cell>
        </row>
        <row r="90">
          <cell r="A90">
            <v>6242001</v>
          </cell>
          <cell r="B90" t="str">
            <v>ค่าจ้างพนักงานรักษาความปลอดภัย</v>
          </cell>
          <cell r="C90">
            <v>1084000</v>
          </cell>
        </row>
        <row r="91">
          <cell r="A91">
            <v>6242002</v>
          </cell>
          <cell r="B91" t="str">
            <v>ค่าจ้างพนักงานทำความสะอาด</v>
          </cell>
          <cell r="C91">
            <v>1807000</v>
          </cell>
        </row>
        <row r="92">
          <cell r="A92">
            <v>6242003</v>
          </cell>
          <cell r="B92" t="str">
            <v>ค่าจ้างหน่วยงานภายนอกดูแลสำนักงาน อื่นๆ</v>
          </cell>
          <cell r="C92">
            <v>3125000</v>
          </cell>
        </row>
        <row r="93">
          <cell r="B93" t="str">
            <v>ค่าใช้จ่ายในการดำเนินงานอื่น</v>
          </cell>
          <cell r="C93">
            <v>11934000</v>
          </cell>
        </row>
        <row r="94">
          <cell r="A94">
            <v>6212001</v>
          </cell>
          <cell r="B94" t="str">
            <v>ค่าฝึกอบรม</v>
          </cell>
          <cell r="C94">
            <v>0</v>
          </cell>
        </row>
        <row r="95">
          <cell r="A95">
            <v>6221001</v>
          </cell>
          <cell r="B95" t="str">
            <v>ค่าใช้จ่ายในการเดินทาง-ต่างประเทศ</v>
          </cell>
          <cell r="C95">
            <v>0</v>
          </cell>
        </row>
        <row r="96">
          <cell r="A96">
            <v>6221002</v>
          </cell>
          <cell r="B96" t="str">
            <v>ค่าใช้จ่ายในการเดินทาง - ในประเทศ</v>
          </cell>
          <cell r="C96">
            <v>7840000</v>
          </cell>
        </row>
        <row r="97">
          <cell r="A97">
            <v>6231001</v>
          </cell>
          <cell r="B97" t="str">
            <v>ค่าเช่าที่ดิน</v>
          </cell>
          <cell r="C97">
            <v>940000</v>
          </cell>
        </row>
        <row r="98">
          <cell r="A98">
            <v>6231002</v>
          </cell>
          <cell r="B98" t="str">
            <v>ค่าภาษีโรงเรือนและที่ดิน</v>
          </cell>
          <cell r="C98">
            <v>1187000</v>
          </cell>
        </row>
        <row r="99">
          <cell r="A99">
            <v>6261002</v>
          </cell>
          <cell r="B99" t="str">
            <v>ค่าเบี้ยประกันภัย-ยานพาหนะ</v>
          </cell>
          <cell r="C99">
            <v>126000</v>
          </cell>
        </row>
        <row r="100">
          <cell r="A100">
            <v>6261004</v>
          </cell>
          <cell r="B100" t="str">
            <v>ค่าเช่ารถยนต์</v>
          </cell>
          <cell r="C100">
            <v>80000</v>
          </cell>
        </row>
        <row r="101">
          <cell r="A101">
            <v>6261005</v>
          </cell>
          <cell r="B101" t="str">
            <v>ค่าธรรมเนียมและภาษี</v>
          </cell>
          <cell r="C101">
            <v>205000</v>
          </cell>
        </row>
        <row r="102">
          <cell r="A102">
            <v>6271001</v>
          </cell>
          <cell r="B102" t="str">
            <v>ค่าที่ปรึกษา</v>
          </cell>
          <cell r="C102">
            <v>0</v>
          </cell>
        </row>
        <row r="103">
          <cell r="A103">
            <v>6271002</v>
          </cell>
          <cell r="B103" t="str">
            <v>ค่าตอบแทน</v>
          </cell>
          <cell r="C103">
            <v>0</v>
          </cell>
        </row>
        <row r="104">
          <cell r="A104">
            <v>6271003</v>
          </cell>
          <cell r="B104" t="str">
            <v>ค่าใช้จ่ายในการเดินทาง</v>
          </cell>
          <cell r="C104">
            <v>0</v>
          </cell>
        </row>
        <row r="105">
          <cell r="A105">
            <v>6271004</v>
          </cell>
          <cell r="B105" t="str">
            <v>ค่าใช้จ่ายเกี่ยวกับรถยนต์</v>
          </cell>
          <cell r="C105">
            <v>0</v>
          </cell>
        </row>
        <row r="106">
          <cell r="A106">
            <v>6271005</v>
          </cell>
          <cell r="B106" t="str">
            <v>ค่ารับรองเฉพาะ</v>
          </cell>
          <cell r="C106">
            <v>0</v>
          </cell>
        </row>
        <row r="107">
          <cell r="A107">
            <v>6271006</v>
          </cell>
          <cell r="B107" t="str">
            <v>ค่าใช้จ่ายอื่นๆเฉพาะ</v>
          </cell>
          <cell r="C107">
            <v>0</v>
          </cell>
        </row>
        <row r="108">
          <cell r="A108">
            <v>6272001</v>
          </cell>
          <cell r="B108" t="str">
            <v>ค่าสอบบัญชี</v>
          </cell>
          <cell r="C108">
            <v>0</v>
          </cell>
        </row>
        <row r="109">
          <cell r="A109">
            <v>6272002</v>
          </cell>
          <cell r="B109" t="str">
            <v>ค่าใช้จ่ายในการเดินทางของผู้สอบบัญชี</v>
          </cell>
          <cell r="C109">
            <v>0</v>
          </cell>
        </row>
        <row r="110">
          <cell r="A110">
            <v>6272003</v>
          </cell>
          <cell r="B110" t="str">
            <v>ค่าทำงานล่วงเวลาของผู้สอบบัญชี</v>
          </cell>
          <cell r="C110">
            <v>0</v>
          </cell>
        </row>
        <row r="111">
          <cell r="A111">
            <v>6272004</v>
          </cell>
          <cell r="B111" t="str">
            <v>เงินสมนาคุณผู้สอบบัญชี</v>
          </cell>
          <cell r="C111">
            <v>0</v>
          </cell>
        </row>
        <row r="112">
          <cell r="A112">
            <v>6273001</v>
          </cell>
          <cell r="B112" t="str">
            <v>ค่ารับรอง</v>
          </cell>
          <cell r="C112">
            <v>400000</v>
          </cell>
        </row>
        <row r="113">
          <cell r="A113">
            <v>6273002</v>
          </cell>
          <cell r="B113" t="str">
            <v>ค่าใช้จ่ายในการประชุม</v>
          </cell>
          <cell r="C113">
            <v>300000</v>
          </cell>
        </row>
        <row r="114">
          <cell r="A114">
            <v>6273003</v>
          </cell>
          <cell r="B114" t="str">
            <v>ค่ารับรองตำแหน่ง</v>
          </cell>
          <cell r="C114">
            <v>256000</v>
          </cell>
        </row>
        <row r="115">
          <cell r="A115">
            <v>6275001</v>
          </cell>
          <cell r="B115" t="str">
            <v>ค่าเบี้ยประชุมผู้บริหาร</v>
          </cell>
          <cell r="C115">
            <v>0</v>
          </cell>
        </row>
        <row r="116">
          <cell r="A116">
            <v>6275002</v>
          </cell>
          <cell r="B116" t="str">
            <v>ค่าเบี้ยประชุมกรรมการ</v>
          </cell>
          <cell r="C116">
            <v>0</v>
          </cell>
        </row>
        <row r="117">
          <cell r="A117">
            <v>6278001</v>
          </cell>
          <cell r="B117" t="str">
            <v>ค่าใช้จ่ายในการวิจัยและพัฒนา</v>
          </cell>
          <cell r="C117">
            <v>0</v>
          </cell>
        </row>
        <row r="118">
          <cell r="A118">
            <v>6279013</v>
          </cell>
          <cell r="B118" t="str">
            <v>วัสดุถาวร</v>
          </cell>
          <cell r="C118">
            <v>600000</v>
          </cell>
        </row>
        <row r="119">
          <cell r="B119" t="str">
            <v>ค่าไฟฟ้า</v>
          </cell>
          <cell r="C119">
            <v>140375000</v>
          </cell>
        </row>
        <row r="120">
          <cell r="A120">
            <v>5121002</v>
          </cell>
          <cell r="B120" t="str">
            <v>ค่าไฟฟ้า-ระบบผลิต</v>
          </cell>
          <cell r="C120">
            <v>83506000</v>
          </cell>
        </row>
        <row r="121">
          <cell r="A121">
            <v>5241001</v>
          </cell>
          <cell r="B121" t="str">
            <v>ค่าไฟฟ้า - ระบบจำหน่าย</v>
          </cell>
          <cell r="C121">
            <v>48710000</v>
          </cell>
        </row>
        <row r="122">
          <cell r="A122">
            <v>6251001</v>
          </cell>
          <cell r="B122" t="str">
            <v>ค่าไฟฟ้า-สำนักงาน</v>
          </cell>
          <cell r="C122">
            <v>8159000</v>
          </cell>
        </row>
        <row r="123">
          <cell r="B123" t="str">
            <v>ค่าใช้จ่ายและค่าติดตั้งสาธารณูปโภค</v>
          </cell>
          <cell r="C123">
            <v>2499000</v>
          </cell>
        </row>
        <row r="124">
          <cell r="A124">
            <v>5121003</v>
          </cell>
          <cell r="B124" t="str">
            <v>ค่าติดตั้งไฟฟ้า-ระบบผลิต</v>
          </cell>
          <cell r="C124">
            <v>0</v>
          </cell>
        </row>
        <row r="125">
          <cell r="A125">
            <v>5241002</v>
          </cell>
          <cell r="B125" t="str">
            <v>ค่าติดตั้งไฟฟ้า - ระบบจำหน่าย</v>
          </cell>
          <cell r="C125">
            <v>0</v>
          </cell>
        </row>
        <row r="126">
          <cell r="A126">
            <v>6251002</v>
          </cell>
          <cell r="B126" t="str">
            <v>ค่าน้ำประปา</v>
          </cell>
          <cell r="C126">
            <v>0</v>
          </cell>
        </row>
        <row r="127">
          <cell r="A127">
            <v>6251003</v>
          </cell>
          <cell r="B127" t="str">
            <v>ค่าติดตั้งไฟฟ้า-สำนักงาน</v>
          </cell>
          <cell r="C127">
            <v>0</v>
          </cell>
        </row>
        <row r="128">
          <cell r="A128">
            <v>6252001</v>
          </cell>
          <cell r="B128" t="str">
            <v>ค่าโทรศัพท์/ค่าโทรสาร-ต่างประเทศ</v>
          </cell>
          <cell r="C128">
            <v>0</v>
          </cell>
        </row>
        <row r="129">
          <cell r="A129">
            <v>6252002</v>
          </cell>
          <cell r="B129" t="str">
            <v>ค่าโทรศัพท์ / ค่าโทรสาร - ในประเทศ</v>
          </cell>
          <cell r="C129">
            <v>1025000</v>
          </cell>
        </row>
        <row r="130">
          <cell r="A130">
            <v>6253001</v>
          </cell>
          <cell r="B130" t="str">
            <v>ค่าไปรษณียากรและโทรเลข</v>
          </cell>
          <cell r="C130">
            <v>1284000</v>
          </cell>
        </row>
        <row r="131">
          <cell r="A131">
            <v>6253002</v>
          </cell>
          <cell r="B131" t="str">
            <v>ค่าการสื่อสารอื่นๆ</v>
          </cell>
          <cell r="C131">
            <v>190000</v>
          </cell>
        </row>
        <row r="132">
          <cell r="B132" t="str">
            <v>ค่าธรรมเนียมธนาคารและค่าธรรมเนียมอื่น</v>
          </cell>
          <cell r="C132">
            <v>1268000</v>
          </cell>
        </row>
        <row r="133">
          <cell r="A133">
            <v>6274001</v>
          </cell>
          <cell r="B133" t="str">
            <v>ค่าธรรมเนียมธนาคาร</v>
          </cell>
          <cell r="C133">
            <v>955000</v>
          </cell>
        </row>
        <row r="134">
          <cell r="A134">
            <v>6274002</v>
          </cell>
          <cell r="B134" t="str">
            <v>ค่าธรรมเนียมอื่น</v>
          </cell>
          <cell r="C134">
            <v>313000</v>
          </cell>
        </row>
        <row r="135">
          <cell r="B135" t="str">
            <v>หนี้สงสัยจะสูญ</v>
          </cell>
          <cell r="C135">
            <v>0</v>
          </cell>
        </row>
        <row r="136">
          <cell r="A136">
            <v>6279003</v>
          </cell>
          <cell r="B136" t="str">
            <v>หนี้สูญ</v>
          </cell>
          <cell r="C136">
            <v>0</v>
          </cell>
        </row>
        <row r="137">
          <cell r="A137">
            <v>6279004</v>
          </cell>
          <cell r="B137" t="str">
            <v>หนี้สงสัยจะสูญ</v>
          </cell>
          <cell r="C137">
            <v>0</v>
          </cell>
        </row>
        <row r="138">
          <cell r="B138" t="str">
            <v xml:space="preserve">ค่าเสื่อมราคา </v>
          </cell>
          <cell r="C138">
            <v>0</v>
          </cell>
        </row>
        <row r="139">
          <cell r="A139">
            <v>6281001</v>
          </cell>
          <cell r="B139" t="str">
            <v>ค่าเสื่อมราคา-อาคารและสิ่งปลูกสร้าง</v>
          </cell>
          <cell r="C139">
            <v>0</v>
          </cell>
        </row>
        <row r="140">
          <cell r="A140">
            <v>6281002</v>
          </cell>
          <cell r="B140" t="str">
            <v>ค่าเสื่อมราคา-ครุภัณฑ์</v>
          </cell>
          <cell r="C140">
            <v>0</v>
          </cell>
        </row>
        <row r="141">
          <cell r="A141">
            <v>6282002</v>
          </cell>
          <cell r="B141" t="str">
            <v>ค่าตัดจำหน่ายสิทธิการใช้ทรัพย์สิน</v>
          </cell>
          <cell r="C141">
            <v>0</v>
          </cell>
        </row>
        <row r="142">
          <cell r="A142">
            <v>6282003</v>
          </cell>
          <cell r="B142" t="str">
            <v>ค่าตัดจำหน่ายสินทรัพย์ที่ไม่มีตัวตน</v>
          </cell>
          <cell r="C142">
            <v>0</v>
          </cell>
        </row>
        <row r="143">
          <cell r="B143" t="str">
            <v>ค่าน้ำผลิต</v>
          </cell>
          <cell r="C143">
            <v>6221000</v>
          </cell>
        </row>
        <row r="144">
          <cell r="A144">
            <v>5111001</v>
          </cell>
          <cell r="B144" t="str">
            <v>ค่าซื้อน้ำดิบ</v>
          </cell>
          <cell r="C144">
            <v>6221000</v>
          </cell>
        </row>
        <row r="145">
          <cell r="A145">
            <v>5111007</v>
          </cell>
          <cell r="B145" t="str">
            <v>ค่าซื้อน้ำดิบจากเอกชน</v>
          </cell>
          <cell r="C145">
            <v>0</v>
          </cell>
        </row>
        <row r="146">
          <cell r="B146" t="str">
            <v>ค่าน้ำจำหน่าย</v>
          </cell>
          <cell r="C146">
            <v>0</v>
          </cell>
        </row>
        <row r="147">
          <cell r="A147">
            <v>5111002</v>
          </cell>
          <cell r="B147" t="str">
            <v>ค่าซื้อน้ำประปา</v>
          </cell>
          <cell r="C147">
            <v>0</v>
          </cell>
        </row>
        <row r="148">
          <cell r="B148" t="str">
            <v>ค่าอนุรักษ์น้ำบาดาล</v>
          </cell>
          <cell r="C148">
            <v>0</v>
          </cell>
        </row>
        <row r="149">
          <cell r="A149">
            <v>5111006</v>
          </cell>
          <cell r="B149" t="str">
            <v>ค่าอนุรักษ์น้ำบาดาล</v>
          </cell>
          <cell r="C149">
            <v>0</v>
          </cell>
        </row>
        <row r="150">
          <cell r="B150" t="str">
            <v>สำรองงบทำการ</v>
          </cell>
          <cell r="C150">
            <v>0</v>
          </cell>
        </row>
        <row r="151">
          <cell r="A151" t="str">
            <v>รวมค่าใช้จ่ายจากการดำเนินงาน</v>
          </cell>
          <cell r="C151">
            <v>472426000</v>
          </cell>
        </row>
        <row r="152">
          <cell r="A152" t="str">
            <v>กำไร(ขาดทุน)จากการดำเนินงาน</v>
          </cell>
          <cell r="C152">
            <v>762969000</v>
          </cell>
        </row>
        <row r="153">
          <cell r="B153" t="str">
            <v>รายได้ที่ไม่เกี่ยวกับการดำเนินงาน</v>
          </cell>
          <cell r="C153">
            <v>2942000</v>
          </cell>
        </row>
        <row r="154">
          <cell r="B154" t="str">
            <v xml:space="preserve">  ดอกเบี้ยรับ</v>
          </cell>
          <cell r="C154">
            <v>0</v>
          </cell>
        </row>
        <row r="155">
          <cell r="A155">
            <v>4211001</v>
          </cell>
          <cell r="B155" t="str">
            <v>ดอกเบี้ยเงินฝากธนาคาร</v>
          </cell>
          <cell r="C155">
            <v>0</v>
          </cell>
        </row>
        <row r="156">
          <cell r="A156">
            <v>4211002</v>
          </cell>
          <cell r="B156" t="str">
            <v>ดอกเบี้ยเงินกู้พนักงาน</v>
          </cell>
          <cell r="C156">
            <v>0</v>
          </cell>
        </row>
        <row r="157">
          <cell r="B157" t="str">
            <v xml:space="preserve">  รายได้อื่นๆ</v>
          </cell>
          <cell r="C157">
            <v>2942000</v>
          </cell>
        </row>
        <row r="158">
          <cell r="A158">
            <v>4221001</v>
          </cell>
          <cell r="B158" t="str">
            <v>รายได้เงินปันผล</v>
          </cell>
          <cell r="C158">
            <v>0</v>
          </cell>
        </row>
        <row r="159">
          <cell r="A159">
            <v>4241001</v>
          </cell>
          <cell r="B159" t="str">
            <v>รายได้จากการจำหน่ายวัสดุ</v>
          </cell>
          <cell r="C159">
            <v>0</v>
          </cell>
        </row>
        <row r="160">
          <cell r="A160">
            <v>4241002</v>
          </cell>
          <cell r="B160" t="str">
            <v>รายได้จากการขายแบบฟอร์ม</v>
          </cell>
          <cell r="C160">
            <v>2800000</v>
          </cell>
        </row>
        <row r="161">
          <cell r="A161">
            <v>4241003</v>
          </cell>
          <cell r="B161" t="str">
            <v>รายได้จากการขายไฟ/น้ำ/โทรศัพท์</v>
          </cell>
          <cell r="C161">
            <v>0</v>
          </cell>
        </row>
        <row r="162">
          <cell r="A162">
            <v>4241004</v>
          </cell>
          <cell r="B162" t="str">
            <v>รายได้ค่าขายน้ำดิบ</v>
          </cell>
          <cell r="C162">
            <v>0</v>
          </cell>
        </row>
        <row r="163">
          <cell r="A163">
            <v>4251001</v>
          </cell>
          <cell r="B163" t="str">
            <v>กำไรจากการจำหน่ายสินทรัพย์</v>
          </cell>
          <cell r="C163">
            <v>0</v>
          </cell>
        </row>
        <row r="164">
          <cell r="A164">
            <v>4261001</v>
          </cell>
          <cell r="B164" t="str">
            <v>รายได้จากการรับบริจาคจากรัฐบาล</v>
          </cell>
          <cell r="C164">
            <v>0</v>
          </cell>
        </row>
        <row r="165">
          <cell r="A165">
            <v>4261002</v>
          </cell>
          <cell r="B165" t="str">
            <v>รายได้จากการรับบริจาคจากเอกชน</v>
          </cell>
          <cell r="C165">
            <v>0</v>
          </cell>
        </row>
        <row r="166">
          <cell r="A166">
            <v>4261003</v>
          </cell>
          <cell r="B166" t="str">
            <v>รายได้จากการรับบริจาคจากหน่วยงานอื่นๆ</v>
          </cell>
          <cell r="C166">
            <v>0</v>
          </cell>
        </row>
        <row r="167">
          <cell r="A167">
            <v>4261004</v>
          </cell>
          <cell r="B167" t="str">
            <v>รายได้จากสินทรัพย์รับบริจาคภาคเอกชนตัดบัญชี</v>
          </cell>
          <cell r="C167">
            <v>0</v>
          </cell>
        </row>
        <row r="168">
          <cell r="A168">
            <v>4262001</v>
          </cell>
          <cell r="B168" t="str">
            <v>รายได้เงินอุดหนุนจากรัฐบาล</v>
          </cell>
          <cell r="C168">
            <v>0</v>
          </cell>
        </row>
        <row r="169">
          <cell r="A169">
            <v>4271001</v>
          </cell>
          <cell r="B169" t="str">
            <v>รายได้จากการรับสัมปทาน</v>
          </cell>
          <cell r="C169">
            <v>0</v>
          </cell>
        </row>
        <row r="170">
          <cell r="A170">
            <v>4271002</v>
          </cell>
          <cell r="B170" t="str">
            <v>รายได้ค่าตอบแทนจากการให้สัมปทาน</v>
          </cell>
          <cell r="C170">
            <v>0</v>
          </cell>
        </row>
        <row r="171">
          <cell r="A171">
            <v>4291001</v>
          </cell>
          <cell r="B171" t="str">
            <v>รายได้ค่าปรับและค่าเสียหาย</v>
          </cell>
          <cell r="C171">
            <v>117000</v>
          </cell>
        </row>
        <row r="172">
          <cell r="A172">
            <v>4291003</v>
          </cell>
          <cell r="B172" t="str">
            <v>รายได้เบ็ดเตล็ด</v>
          </cell>
          <cell r="C172">
            <v>25000</v>
          </cell>
        </row>
        <row r="173">
          <cell r="A173">
            <v>4291004</v>
          </cell>
          <cell r="B173" t="str">
            <v>กำไรจากการปรับราคาวัสดุ</v>
          </cell>
          <cell r="C173">
            <v>0</v>
          </cell>
        </row>
        <row r="174">
          <cell r="A174">
            <v>4291005</v>
          </cell>
          <cell r="B174" t="str">
            <v>ส่วนลดรับอื่น</v>
          </cell>
          <cell r="C174">
            <v>0</v>
          </cell>
        </row>
        <row r="175">
          <cell r="A175">
            <v>4292001</v>
          </cell>
          <cell r="B175" t="str">
            <v>กำไรในเงินลงทุนของบริษัทร่วม</v>
          </cell>
          <cell r="C175">
            <v>0</v>
          </cell>
        </row>
        <row r="176">
          <cell r="B176" t="str">
            <v>ค่าใช้จ่ายที่ไม่เกี่ยวกับการดำเนินงาน</v>
          </cell>
          <cell r="C176">
            <v>630000</v>
          </cell>
        </row>
        <row r="177">
          <cell r="B177" t="str">
            <v xml:space="preserve">  ดอกเบี้ยจ่าย</v>
          </cell>
          <cell r="C177">
            <v>0</v>
          </cell>
        </row>
        <row r="178">
          <cell r="A178">
            <v>6291007</v>
          </cell>
          <cell r="B178" t="str">
            <v>ดอกเบี้ยพันธบัตรการประปาส่วนภูมิภาค</v>
          </cell>
          <cell r="C178">
            <v>0</v>
          </cell>
        </row>
        <row r="179">
          <cell r="A179">
            <v>6291008</v>
          </cell>
          <cell r="C179">
            <v>0</v>
          </cell>
        </row>
        <row r="180">
          <cell r="B180" t="str">
            <v xml:space="preserve">  ค่าใช้จ่ายอื่นๆ</v>
          </cell>
          <cell r="C180">
            <v>630000</v>
          </cell>
        </row>
        <row r="181">
          <cell r="A181">
            <v>6276001</v>
          </cell>
          <cell r="B181" t="str">
            <v>เงินบริจาคเพื่อสาธารณประโยชน์</v>
          </cell>
          <cell r="C181">
            <v>0</v>
          </cell>
        </row>
        <row r="182">
          <cell r="A182">
            <v>6276002</v>
          </cell>
          <cell r="B182" t="str">
            <v>เงินบริจาคเพื่อการศึกษาและกีฬา</v>
          </cell>
          <cell r="C182">
            <v>0</v>
          </cell>
        </row>
        <row r="183">
          <cell r="A183">
            <v>6277001</v>
          </cell>
          <cell r="B183" t="str">
            <v>เงินสมนาคุณประปาดีเด่น</v>
          </cell>
          <cell r="C183">
            <v>0</v>
          </cell>
        </row>
        <row r="184">
          <cell r="A184">
            <v>6277002</v>
          </cell>
          <cell r="B184" t="str">
            <v>เงินสมนาคุณบุคคลภายนอก</v>
          </cell>
          <cell r="C184">
            <v>0</v>
          </cell>
        </row>
        <row r="185">
          <cell r="A185">
            <v>6279001</v>
          </cell>
          <cell r="B185" t="str">
            <v>รายจ่ายต้องห้าม</v>
          </cell>
          <cell r="C185">
            <v>0</v>
          </cell>
        </row>
        <row r="186">
          <cell r="A186">
            <v>6279002</v>
          </cell>
          <cell r="B186" t="str">
            <v>ค่าปรับและค่าเสียหายจ่ายคืน</v>
          </cell>
          <cell r="C186">
            <v>0</v>
          </cell>
        </row>
        <row r="187">
          <cell r="A187">
            <v>6279005</v>
          </cell>
          <cell r="B187" t="str">
            <v>ปรับปรุงหนี้สงสัยจะสูญ</v>
          </cell>
          <cell r="C187">
            <v>0</v>
          </cell>
        </row>
        <row r="188">
          <cell r="A188">
            <v>6279006</v>
          </cell>
          <cell r="B188" t="str">
            <v>ขาดทุนจากการจำหน่ายสินทรัพย์</v>
          </cell>
          <cell r="C188">
            <v>0</v>
          </cell>
        </row>
        <row r="189">
          <cell r="A189">
            <v>6279007</v>
          </cell>
          <cell r="B189" t="str">
            <v>ปรับมูลค่าวัสดุคงเหลือ</v>
          </cell>
          <cell r="C189">
            <v>0</v>
          </cell>
        </row>
        <row r="190">
          <cell r="A190">
            <v>6279008</v>
          </cell>
          <cell r="B190" t="str">
            <v>ค่าใช้จ่ายอื่นๆ</v>
          </cell>
          <cell r="C190">
            <v>630000</v>
          </cell>
        </row>
        <row r="191">
          <cell r="A191">
            <v>6279009</v>
          </cell>
          <cell r="B191" t="str">
            <v>ขาดทุนจากการปรับราคาวัสดุ</v>
          </cell>
          <cell r="C191">
            <v>0</v>
          </cell>
        </row>
        <row r="192">
          <cell r="A192">
            <v>6279010</v>
          </cell>
          <cell r="B192" t="str">
            <v>ส่วนต่างภาระบำเหน็จกับเงินกองทุนสงเคราะห์</v>
          </cell>
          <cell r="C192">
            <v>0</v>
          </cell>
        </row>
        <row r="193">
          <cell r="A193">
            <v>6279011</v>
          </cell>
          <cell r="B193" t="str">
            <v>ต้นทุนจากการจำหน่ายวัสดุ</v>
          </cell>
          <cell r="C193">
            <v>0</v>
          </cell>
        </row>
        <row r="194">
          <cell r="A194">
            <v>6279012</v>
          </cell>
          <cell r="B194" t="str">
            <v>ปรับมูลค่าเงินประกันการใช้น้ำ</v>
          </cell>
          <cell r="C194">
            <v>0</v>
          </cell>
        </row>
        <row r="195">
          <cell r="A195">
            <v>6292001</v>
          </cell>
          <cell r="B195" t="str">
            <v>กำไร/ขาดทุนจากอัตราแลกเปลี่ยน-ที่เกิดจริง</v>
          </cell>
          <cell r="C195">
            <v>0</v>
          </cell>
        </row>
        <row r="196">
          <cell r="A196">
            <v>6292002</v>
          </cell>
          <cell r="B196" t="str">
            <v>ขาดทุนจากอัตราแลกเปลี่ยนที่ยังไม่เกิด</v>
          </cell>
          <cell r="C196">
            <v>0</v>
          </cell>
        </row>
        <row r="197">
          <cell r="A197" t="str">
            <v>กำไร(ขาดทุน)ก่อนโบนัสจ่าย</v>
          </cell>
          <cell r="C197">
            <v>765281000</v>
          </cell>
        </row>
        <row r="198">
          <cell r="B198" t="str">
            <v>โบนัสจ่าย</v>
          </cell>
          <cell r="C198">
            <v>0</v>
          </cell>
        </row>
        <row r="199">
          <cell r="A199">
            <v>6211002</v>
          </cell>
          <cell r="B199" t="str">
            <v>โบนัส</v>
          </cell>
          <cell r="C199">
            <v>0</v>
          </cell>
        </row>
        <row r="200">
          <cell r="A200">
            <v>6275003</v>
          </cell>
          <cell r="B200" t="str">
            <v>ค่าโบนัสกรรมการ</v>
          </cell>
          <cell r="C200">
            <v>0</v>
          </cell>
        </row>
        <row r="201">
          <cell r="A201" t="str">
            <v>กำไร(ขาดทุน)สุทธิ</v>
          </cell>
          <cell r="C201">
            <v>765281000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ผชน."/>
      <sheetName val="2PL"/>
      <sheetName val="GIS"/>
    </sheetNames>
    <sheetDataSet>
      <sheetData sheetId="0" refreshError="1"/>
      <sheetData sheetId="1" refreshError="1">
        <row r="274">
          <cell r="B274">
            <v>4111001</v>
          </cell>
          <cell r="C274" t="str">
            <v xml:space="preserve">          รายได้ค่าน้ำผ่านมาตร - ที่อยู่อาศัยและอื่นๆ</v>
          </cell>
          <cell r="D274">
            <v>762364550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259045160</v>
          </cell>
          <cell r="N274">
            <v>6005150</v>
          </cell>
          <cell r="O274">
            <v>33028710</v>
          </cell>
          <cell r="P274">
            <v>45572830</v>
          </cell>
          <cell r="Q274">
            <v>6815830</v>
          </cell>
          <cell r="R274">
            <v>7659540</v>
          </cell>
          <cell r="S274">
            <v>12122700</v>
          </cell>
          <cell r="T274">
            <v>10220320</v>
          </cell>
          <cell r="U274">
            <v>30958930</v>
          </cell>
          <cell r="V274">
            <v>1513280</v>
          </cell>
          <cell r="W274">
            <v>75862770</v>
          </cell>
          <cell r="X274">
            <v>10941430</v>
          </cell>
          <cell r="Y274">
            <v>12368470</v>
          </cell>
          <cell r="Z274">
            <v>21377310</v>
          </cell>
          <cell r="AA274">
            <v>10106020</v>
          </cell>
          <cell r="AB274">
            <v>5839320</v>
          </cell>
          <cell r="AC274">
            <v>26407900</v>
          </cell>
          <cell r="AD274">
            <v>6795900</v>
          </cell>
          <cell r="AE274">
            <v>42671420</v>
          </cell>
          <cell r="AF274">
            <v>7397270</v>
          </cell>
          <cell r="AG274">
            <v>59431890</v>
          </cell>
          <cell r="AH274">
            <v>14007550</v>
          </cell>
          <cell r="AI274">
            <v>3539440</v>
          </cell>
          <cell r="AJ274">
            <v>6806570</v>
          </cell>
          <cell r="AK274">
            <v>32492980</v>
          </cell>
          <cell r="AL274">
            <v>5121090</v>
          </cell>
          <cell r="AM274">
            <v>8254770</v>
          </cell>
        </row>
        <row r="275">
          <cell r="B275">
            <v>4111002</v>
          </cell>
          <cell r="C275" t="str">
            <v xml:space="preserve">          รายได้ค่าน้ำผ่านมาตร - ธุรกิจขนาดเล็ก</v>
          </cell>
          <cell r="D275">
            <v>403251600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174180810</v>
          </cell>
          <cell r="N275">
            <v>2348310</v>
          </cell>
          <cell r="O275">
            <v>9072510</v>
          </cell>
          <cell r="P275">
            <v>12544610</v>
          </cell>
          <cell r="Q275">
            <v>7765350</v>
          </cell>
          <cell r="R275">
            <v>8401730</v>
          </cell>
          <cell r="S275">
            <v>6114550</v>
          </cell>
          <cell r="T275">
            <v>3940860</v>
          </cell>
          <cell r="U275">
            <v>14498010</v>
          </cell>
          <cell r="V275">
            <v>1119970</v>
          </cell>
          <cell r="W275">
            <v>33343420</v>
          </cell>
          <cell r="X275">
            <v>2569770</v>
          </cell>
          <cell r="Y275">
            <v>4031520</v>
          </cell>
          <cell r="Z275">
            <v>11658790</v>
          </cell>
          <cell r="AA275">
            <v>3088370</v>
          </cell>
          <cell r="AB275">
            <v>2275780</v>
          </cell>
          <cell r="AC275">
            <v>13563460</v>
          </cell>
          <cell r="AD275">
            <v>4783280</v>
          </cell>
          <cell r="AE275">
            <v>14739080</v>
          </cell>
          <cell r="AF275">
            <v>4860530</v>
          </cell>
          <cell r="AG275">
            <v>34119860</v>
          </cell>
          <cell r="AH275">
            <v>4764320</v>
          </cell>
          <cell r="AI275">
            <v>2456160</v>
          </cell>
          <cell r="AJ275">
            <v>2601020</v>
          </cell>
          <cell r="AK275">
            <v>16507740</v>
          </cell>
          <cell r="AL275">
            <v>3255020</v>
          </cell>
          <cell r="AM275">
            <v>4646770</v>
          </cell>
        </row>
        <row r="276">
          <cell r="B276">
            <v>4111003</v>
          </cell>
          <cell r="C276" t="str">
            <v xml:space="preserve">          รายได้ค่าน้ำผ่านมาตร - อุตสาหกรรมและธุรกิจขนาดใหญ่</v>
          </cell>
          <cell r="D276">
            <v>463072710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246732930</v>
          </cell>
          <cell r="N276">
            <v>1456490</v>
          </cell>
          <cell r="O276">
            <v>10339330</v>
          </cell>
          <cell r="P276">
            <v>18774210</v>
          </cell>
          <cell r="Q276">
            <v>2521830</v>
          </cell>
          <cell r="R276">
            <v>4409240</v>
          </cell>
          <cell r="S276">
            <v>6717900</v>
          </cell>
          <cell r="T276">
            <v>3264860</v>
          </cell>
          <cell r="U276">
            <v>13501590</v>
          </cell>
          <cell r="V276">
            <v>765690</v>
          </cell>
          <cell r="W276">
            <v>33367320</v>
          </cell>
          <cell r="X276">
            <v>2168440</v>
          </cell>
          <cell r="Y276">
            <v>4054480</v>
          </cell>
          <cell r="Z276">
            <v>8537530</v>
          </cell>
          <cell r="AA276">
            <v>2032890</v>
          </cell>
          <cell r="AB276">
            <v>1516080</v>
          </cell>
          <cell r="AC276">
            <v>15017110</v>
          </cell>
          <cell r="AD276">
            <v>3207940</v>
          </cell>
          <cell r="AE276">
            <v>17845820</v>
          </cell>
          <cell r="AF276">
            <v>3037590</v>
          </cell>
          <cell r="AG276">
            <v>36725300</v>
          </cell>
          <cell r="AH276">
            <v>2964050</v>
          </cell>
          <cell r="AI276">
            <v>1349890</v>
          </cell>
          <cell r="AJ276">
            <v>3035980</v>
          </cell>
          <cell r="AK276">
            <v>15009640</v>
          </cell>
          <cell r="AL276">
            <v>2142690</v>
          </cell>
          <cell r="AM276">
            <v>2575890</v>
          </cell>
        </row>
        <row r="277">
          <cell r="B277">
            <v>4111004</v>
          </cell>
          <cell r="C277" t="str">
            <v xml:space="preserve">          รายได้ค่าน้ำผ่านมาตร - ราชการ</v>
          </cell>
          <cell r="D277">
            <v>223626890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39942490</v>
          </cell>
          <cell r="N277">
            <v>1107460</v>
          </cell>
          <cell r="O277">
            <v>1301050</v>
          </cell>
          <cell r="P277">
            <v>26239790</v>
          </cell>
          <cell r="Q277">
            <v>10117920</v>
          </cell>
          <cell r="R277">
            <v>5377400</v>
          </cell>
          <cell r="S277">
            <v>7121270</v>
          </cell>
          <cell r="T277">
            <v>3079660</v>
          </cell>
          <cell r="U277">
            <v>8281640</v>
          </cell>
          <cell r="V277">
            <v>585850</v>
          </cell>
          <cell r="W277">
            <v>25277510</v>
          </cell>
          <cell r="X277">
            <v>2363310</v>
          </cell>
          <cell r="Y277">
            <v>3151980</v>
          </cell>
          <cell r="Z277">
            <v>6144600</v>
          </cell>
          <cell r="AA277">
            <v>3014620</v>
          </cell>
          <cell r="AB277">
            <v>2376970</v>
          </cell>
          <cell r="AC277">
            <v>11303550</v>
          </cell>
          <cell r="AD277">
            <v>3429170</v>
          </cell>
          <cell r="AE277">
            <v>15523610</v>
          </cell>
          <cell r="AF277">
            <v>3404860</v>
          </cell>
          <cell r="AG277">
            <v>27238750</v>
          </cell>
          <cell r="AH277">
            <v>1733560</v>
          </cell>
          <cell r="AI277">
            <v>2556000</v>
          </cell>
          <cell r="AJ277">
            <v>1298910</v>
          </cell>
          <cell r="AK277">
            <v>9538500</v>
          </cell>
          <cell r="AL277">
            <v>1207450</v>
          </cell>
          <cell r="AM277">
            <v>909010</v>
          </cell>
        </row>
        <row r="278">
          <cell r="B278">
            <v>4111005</v>
          </cell>
          <cell r="C278" t="str">
            <v xml:space="preserve">          รายได้ค่าน้ำผ่านมาตร - รัฐวิสาหกิจ</v>
          </cell>
          <cell r="D278">
            <v>23653320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11274840</v>
          </cell>
          <cell r="N278">
            <v>57960</v>
          </cell>
          <cell r="O278">
            <v>113440</v>
          </cell>
          <cell r="P278">
            <v>3561280</v>
          </cell>
          <cell r="Q278">
            <v>252770</v>
          </cell>
          <cell r="R278">
            <v>259760</v>
          </cell>
          <cell r="S278">
            <v>480340</v>
          </cell>
          <cell r="T278">
            <v>87150</v>
          </cell>
          <cell r="U278">
            <v>765280</v>
          </cell>
          <cell r="V278">
            <v>80160</v>
          </cell>
          <cell r="W278">
            <v>1220240</v>
          </cell>
          <cell r="X278">
            <v>101790</v>
          </cell>
          <cell r="Y278">
            <v>142110</v>
          </cell>
          <cell r="Z278">
            <v>243540</v>
          </cell>
          <cell r="AA278">
            <v>1103990</v>
          </cell>
          <cell r="AB278">
            <v>387510</v>
          </cell>
          <cell r="AC278">
            <v>601190</v>
          </cell>
          <cell r="AD278">
            <v>137080</v>
          </cell>
          <cell r="AE278">
            <v>598010</v>
          </cell>
          <cell r="AF278">
            <v>302370</v>
          </cell>
          <cell r="AG278">
            <v>734680</v>
          </cell>
          <cell r="AH278">
            <v>187710</v>
          </cell>
          <cell r="AI278">
            <v>122110</v>
          </cell>
          <cell r="AJ278">
            <v>145580</v>
          </cell>
          <cell r="AK278">
            <v>406830</v>
          </cell>
          <cell r="AL278">
            <v>165440</v>
          </cell>
          <cell r="AM278">
            <v>120160</v>
          </cell>
        </row>
        <row r="279">
          <cell r="B279">
            <v>4112</v>
          </cell>
          <cell r="C279" t="str">
            <v xml:space="preserve">       รายได้ค่าน้ำท่อธาร</v>
          </cell>
          <cell r="D279">
            <v>2207750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531890</v>
          </cell>
          <cell r="N279">
            <v>46490</v>
          </cell>
          <cell r="O279">
            <v>69760</v>
          </cell>
          <cell r="P279">
            <v>49640</v>
          </cell>
          <cell r="Q279">
            <v>80710</v>
          </cell>
          <cell r="R279">
            <v>42440</v>
          </cell>
          <cell r="S279">
            <v>26990</v>
          </cell>
          <cell r="T279">
            <v>19670</v>
          </cell>
          <cell r="U279">
            <v>71610</v>
          </cell>
          <cell r="V279">
            <v>1340</v>
          </cell>
          <cell r="W279">
            <v>181470</v>
          </cell>
          <cell r="X279">
            <v>57290</v>
          </cell>
          <cell r="Y279">
            <v>90910</v>
          </cell>
          <cell r="Z279">
            <v>43060</v>
          </cell>
          <cell r="AA279">
            <v>28800</v>
          </cell>
          <cell r="AB279">
            <v>9890</v>
          </cell>
          <cell r="AC279">
            <v>568660</v>
          </cell>
          <cell r="AD279">
            <v>38640</v>
          </cell>
          <cell r="AE279">
            <v>16780</v>
          </cell>
          <cell r="AF279">
            <v>82330</v>
          </cell>
          <cell r="AG279">
            <v>89970</v>
          </cell>
          <cell r="AH279">
            <v>32680</v>
          </cell>
          <cell r="AI279">
            <v>5730</v>
          </cell>
          <cell r="AJ279">
            <v>4510</v>
          </cell>
          <cell r="AK279">
            <v>12370</v>
          </cell>
          <cell r="AL279">
            <v>180</v>
          </cell>
          <cell r="AM279">
            <v>3940</v>
          </cell>
        </row>
        <row r="280">
          <cell r="B280">
            <v>4112001</v>
          </cell>
          <cell r="C280" t="str">
            <v xml:space="preserve">          รายได้ค่าขายน้ำท่อธาร</v>
          </cell>
          <cell r="D280">
            <v>1851120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402120</v>
          </cell>
          <cell r="N280">
            <v>40860</v>
          </cell>
          <cell r="O280">
            <v>62820</v>
          </cell>
          <cell r="P280">
            <v>36540</v>
          </cell>
          <cell r="Q280">
            <v>78840</v>
          </cell>
          <cell r="R280">
            <v>29700</v>
          </cell>
          <cell r="S280">
            <v>23940</v>
          </cell>
          <cell r="T280">
            <v>18720</v>
          </cell>
          <cell r="U280">
            <v>26280</v>
          </cell>
          <cell r="V280">
            <v>180</v>
          </cell>
          <cell r="W280">
            <v>161460</v>
          </cell>
          <cell r="X280">
            <v>55440</v>
          </cell>
          <cell r="Y280">
            <v>87300</v>
          </cell>
          <cell r="Z280">
            <v>30600</v>
          </cell>
          <cell r="AA280">
            <v>27720</v>
          </cell>
          <cell r="AB280">
            <v>9720</v>
          </cell>
          <cell r="AC280">
            <v>562140</v>
          </cell>
          <cell r="AD280">
            <v>37980</v>
          </cell>
          <cell r="AE280">
            <v>900</v>
          </cell>
          <cell r="AF280">
            <v>81360</v>
          </cell>
          <cell r="AG280">
            <v>31680</v>
          </cell>
          <cell r="AH280">
            <v>23940</v>
          </cell>
          <cell r="AI280">
            <v>5580</v>
          </cell>
          <cell r="AJ280">
            <v>2340</v>
          </cell>
          <cell r="AK280">
            <v>10620</v>
          </cell>
          <cell r="AL280">
            <v>0</v>
          </cell>
          <cell r="AM280">
            <v>2340</v>
          </cell>
        </row>
        <row r="281">
          <cell r="B281">
            <v>4112002</v>
          </cell>
          <cell r="C281" t="str">
            <v xml:space="preserve">          รายได้จากการขายน้ำประปาสำหรับทดสอบท่อ</v>
          </cell>
          <cell r="D281">
            <v>356630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129770</v>
          </cell>
          <cell r="N281">
            <v>5630</v>
          </cell>
          <cell r="O281">
            <v>6940</v>
          </cell>
          <cell r="P281">
            <v>13100</v>
          </cell>
          <cell r="Q281">
            <v>1870</v>
          </cell>
          <cell r="R281">
            <v>12740</v>
          </cell>
          <cell r="S281">
            <v>3050</v>
          </cell>
          <cell r="T281">
            <v>950</v>
          </cell>
          <cell r="U281">
            <v>45330</v>
          </cell>
          <cell r="V281">
            <v>1160</v>
          </cell>
          <cell r="W281">
            <v>20010</v>
          </cell>
          <cell r="X281">
            <v>1850</v>
          </cell>
          <cell r="Y281">
            <v>3610</v>
          </cell>
          <cell r="Z281">
            <v>12460</v>
          </cell>
          <cell r="AA281">
            <v>1080</v>
          </cell>
          <cell r="AB281">
            <v>170</v>
          </cell>
          <cell r="AC281">
            <v>6520</v>
          </cell>
          <cell r="AD281">
            <v>660</v>
          </cell>
          <cell r="AE281">
            <v>15880</v>
          </cell>
          <cell r="AF281">
            <v>970</v>
          </cell>
          <cell r="AG281">
            <v>58290</v>
          </cell>
          <cell r="AH281">
            <v>8740</v>
          </cell>
          <cell r="AI281">
            <v>150</v>
          </cell>
          <cell r="AJ281">
            <v>2170</v>
          </cell>
          <cell r="AK281">
            <v>1750</v>
          </cell>
          <cell r="AL281">
            <v>180</v>
          </cell>
          <cell r="AM281">
            <v>1600</v>
          </cell>
        </row>
        <row r="282">
          <cell r="B282">
            <v>4113</v>
          </cell>
          <cell r="C282" t="str">
            <v xml:space="preserve">       รายได้ค่าน้ำประปาหยอดเหรียญ</v>
          </cell>
          <cell r="D282">
            <v>22400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3000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9270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10130</v>
          </cell>
        </row>
        <row r="283">
          <cell r="B283">
            <v>4113001</v>
          </cell>
          <cell r="C283" t="str">
            <v xml:space="preserve">          รายได้ค่าน้ำประปาหยอดเหรียญ</v>
          </cell>
          <cell r="D283">
            <v>22400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3000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9270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10130</v>
          </cell>
        </row>
        <row r="284">
          <cell r="B284">
            <v>4114</v>
          </cell>
          <cell r="C284" t="str">
            <v xml:space="preserve">       ส่วนลดค่าน้ำ</v>
          </cell>
          <cell r="D284">
            <v>851850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178630</v>
          </cell>
          <cell r="N284">
            <v>7410</v>
          </cell>
          <cell r="O284">
            <v>28040</v>
          </cell>
          <cell r="P284">
            <v>64900</v>
          </cell>
          <cell r="Q284">
            <v>5720</v>
          </cell>
          <cell r="R284">
            <v>660</v>
          </cell>
          <cell r="S284">
            <v>6410</v>
          </cell>
          <cell r="T284">
            <v>1070</v>
          </cell>
          <cell r="U284">
            <v>36680</v>
          </cell>
          <cell r="V284">
            <v>2870</v>
          </cell>
          <cell r="W284">
            <v>193840</v>
          </cell>
          <cell r="X284">
            <v>33610</v>
          </cell>
          <cell r="Y284">
            <v>21360</v>
          </cell>
          <cell r="Z284">
            <v>20640</v>
          </cell>
          <cell r="AA284">
            <v>14030</v>
          </cell>
          <cell r="AB284">
            <v>6570</v>
          </cell>
          <cell r="AC284">
            <v>53750</v>
          </cell>
          <cell r="AD284">
            <v>16560</v>
          </cell>
          <cell r="AE284">
            <v>32690</v>
          </cell>
          <cell r="AF284">
            <v>5970</v>
          </cell>
          <cell r="AG284">
            <v>75330</v>
          </cell>
          <cell r="AH284">
            <v>8780</v>
          </cell>
          <cell r="AI284">
            <v>2570</v>
          </cell>
          <cell r="AJ284">
            <v>14070</v>
          </cell>
          <cell r="AK284">
            <v>11050</v>
          </cell>
          <cell r="AL284">
            <v>1060</v>
          </cell>
          <cell r="AM284">
            <v>7580</v>
          </cell>
        </row>
        <row r="285">
          <cell r="B285">
            <v>4114001</v>
          </cell>
          <cell r="C285" t="str">
            <v xml:space="preserve">          ส่วนลดค่าน้ำผ่านมาตร - ที่อยู่อาศัยและอื่นๆ</v>
          </cell>
          <cell r="D285">
            <v>844460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178630</v>
          </cell>
          <cell r="N285">
            <v>7410</v>
          </cell>
          <cell r="O285">
            <v>28040</v>
          </cell>
          <cell r="P285">
            <v>64900</v>
          </cell>
          <cell r="Q285">
            <v>5720</v>
          </cell>
          <cell r="R285">
            <v>660</v>
          </cell>
          <cell r="S285">
            <v>6240</v>
          </cell>
          <cell r="T285">
            <v>230</v>
          </cell>
          <cell r="U285">
            <v>36680</v>
          </cell>
          <cell r="V285">
            <v>2870</v>
          </cell>
          <cell r="W285">
            <v>193840</v>
          </cell>
          <cell r="X285">
            <v>33610</v>
          </cell>
          <cell r="Y285">
            <v>21360</v>
          </cell>
          <cell r="Z285">
            <v>20640</v>
          </cell>
          <cell r="AA285">
            <v>14030</v>
          </cell>
          <cell r="AB285">
            <v>6570</v>
          </cell>
          <cell r="AC285">
            <v>53020</v>
          </cell>
          <cell r="AD285">
            <v>16560</v>
          </cell>
          <cell r="AE285">
            <v>32690</v>
          </cell>
          <cell r="AF285">
            <v>4230</v>
          </cell>
          <cell r="AG285">
            <v>72070</v>
          </cell>
          <cell r="AH285">
            <v>8130</v>
          </cell>
          <cell r="AI285">
            <v>2570</v>
          </cell>
          <cell r="AJ285">
            <v>14070</v>
          </cell>
          <cell r="AK285">
            <v>11050</v>
          </cell>
          <cell r="AL285">
            <v>1060</v>
          </cell>
          <cell r="AM285">
            <v>7580</v>
          </cell>
        </row>
        <row r="286">
          <cell r="B286">
            <v>4114002</v>
          </cell>
          <cell r="C286" t="str">
            <v xml:space="preserve">          ส่วนลดค่าน้ำผ่านมาตร - ธุรกิจขนาดเล็ก</v>
          </cell>
          <cell r="D286">
            <v>1740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</row>
        <row r="287">
          <cell r="B287">
            <v>4114003</v>
          </cell>
          <cell r="C287" t="str">
            <v xml:space="preserve">          ส่วนลดค่าน้ำผ่านมาตร - อุตสาหกรรมและธุรกิจขนาดใหญ่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</row>
        <row r="288">
          <cell r="B288">
            <v>4114004</v>
          </cell>
          <cell r="C288" t="str">
            <v xml:space="preserve">          ส่วนลดค่าน้ำผ่านมาตร - ราชการ</v>
          </cell>
          <cell r="D288">
            <v>5650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170</v>
          </cell>
          <cell r="T288">
            <v>840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730</v>
          </cell>
          <cell r="AD288">
            <v>0</v>
          </cell>
          <cell r="AE288">
            <v>0</v>
          </cell>
          <cell r="AF288">
            <v>0</v>
          </cell>
          <cell r="AG288">
            <v>3260</v>
          </cell>
          <cell r="AH288">
            <v>650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</row>
        <row r="289">
          <cell r="B289">
            <v>4114005</v>
          </cell>
          <cell r="C289" t="str">
            <v xml:space="preserve">          ส่วนลดค่าน้ำผ่านมาตร - รัฐวิสาหกิจ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</row>
        <row r="290">
          <cell r="B290">
            <v>412</v>
          </cell>
          <cell r="C290" t="str">
            <v xml:space="preserve">     รายได้ค่าบริการ</v>
          </cell>
          <cell r="D290">
            <v>350311650</v>
          </cell>
          <cell r="E290">
            <v>0</v>
          </cell>
          <cell r="F290">
            <v>0</v>
          </cell>
          <cell r="G290">
            <v>0</v>
          </cell>
          <cell r="H290">
            <v>756480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115298640</v>
          </cell>
          <cell r="N290">
            <v>1748790</v>
          </cell>
          <cell r="O290">
            <v>19337420</v>
          </cell>
          <cell r="P290">
            <v>23739680</v>
          </cell>
          <cell r="Q290">
            <v>4409880</v>
          </cell>
          <cell r="R290">
            <v>4094900</v>
          </cell>
          <cell r="S290">
            <v>4749680</v>
          </cell>
          <cell r="T290">
            <v>4821500</v>
          </cell>
          <cell r="U290">
            <v>13359350</v>
          </cell>
          <cell r="V290">
            <v>756030</v>
          </cell>
          <cell r="W290">
            <v>30748540</v>
          </cell>
          <cell r="X290">
            <v>4364430</v>
          </cell>
          <cell r="Y290">
            <v>5595660</v>
          </cell>
          <cell r="Z290">
            <v>8399360</v>
          </cell>
          <cell r="AA290">
            <v>3251510</v>
          </cell>
          <cell r="AB290">
            <v>1858790</v>
          </cell>
          <cell r="AC290">
            <v>10221480</v>
          </cell>
          <cell r="AD290">
            <v>3370480</v>
          </cell>
          <cell r="AE290">
            <v>20061850</v>
          </cell>
          <cell r="AF290">
            <v>3846320</v>
          </cell>
          <cell r="AG290">
            <v>35494030</v>
          </cell>
          <cell r="AH290">
            <v>6241680</v>
          </cell>
          <cell r="AI290">
            <v>1610440</v>
          </cell>
          <cell r="AJ290">
            <v>2667300</v>
          </cell>
          <cell r="AK290">
            <v>14120120</v>
          </cell>
          <cell r="AL290">
            <v>2462200</v>
          </cell>
          <cell r="AM290">
            <v>2925110</v>
          </cell>
        </row>
        <row r="291">
          <cell r="B291">
            <v>4121001</v>
          </cell>
          <cell r="C291" t="str">
            <v xml:space="preserve">          รายได้ค่าติดตั้งและวางท่อ</v>
          </cell>
          <cell r="D291">
            <v>177239230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63623030</v>
          </cell>
          <cell r="N291">
            <v>468160</v>
          </cell>
          <cell r="O291">
            <v>11977740</v>
          </cell>
          <cell r="P291">
            <v>14647510</v>
          </cell>
          <cell r="Q291">
            <v>2398350</v>
          </cell>
          <cell r="R291">
            <v>1635820</v>
          </cell>
          <cell r="S291">
            <v>1735260</v>
          </cell>
          <cell r="T291">
            <v>2419280</v>
          </cell>
          <cell r="U291">
            <v>6097550</v>
          </cell>
          <cell r="V291">
            <v>259150</v>
          </cell>
          <cell r="W291">
            <v>13151700</v>
          </cell>
          <cell r="X291">
            <v>2064270</v>
          </cell>
          <cell r="Y291">
            <v>2324510</v>
          </cell>
          <cell r="Z291">
            <v>3040050</v>
          </cell>
          <cell r="AA291">
            <v>578940</v>
          </cell>
          <cell r="AB291">
            <v>355000</v>
          </cell>
          <cell r="AC291">
            <v>3489460</v>
          </cell>
          <cell r="AD291">
            <v>1305380</v>
          </cell>
          <cell r="AE291">
            <v>10137650</v>
          </cell>
          <cell r="AF291">
            <v>1279870</v>
          </cell>
          <cell r="AG291">
            <v>21852100</v>
          </cell>
          <cell r="AH291">
            <v>2834880</v>
          </cell>
          <cell r="AI291">
            <v>668470</v>
          </cell>
          <cell r="AJ291">
            <v>1130170</v>
          </cell>
          <cell r="AK291">
            <v>5808150</v>
          </cell>
          <cell r="AL291">
            <v>956600</v>
          </cell>
          <cell r="AM291">
            <v>1000180</v>
          </cell>
        </row>
        <row r="292">
          <cell r="B292">
            <v>4122001</v>
          </cell>
          <cell r="C292" t="str">
            <v xml:space="preserve">          รายได้ค่าติดตั้งมาตรวัดน้ำ-เอกชน ตัดบัญชี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</row>
        <row r="293">
          <cell r="B293">
            <v>4122002</v>
          </cell>
          <cell r="C293" t="str">
            <v xml:space="preserve">           รายได้ค่าติดตั้งมาตรวัดน้ำ-ราชการ ตัดบัญชี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</row>
        <row r="294">
          <cell r="B294">
            <v>4122003</v>
          </cell>
          <cell r="C294" t="str">
            <v xml:space="preserve">           รายได้ค่าวางท่อขยายเขตจำหน่ายน้ำ-เอกชน ตัดบัญชี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</row>
        <row r="295">
          <cell r="B295">
            <v>4122004</v>
          </cell>
          <cell r="C295" t="str">
            <v xml:space="preserve">           รายได้ค่าวางท่อขยายเขตจำหน่ายน้ำ-ราชการ ตัดบัญชี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</row>
        <row r="296">
          <cell r="B296">
            <v>4121002</v>
          </cell>
          <cell r="C296" t="str">
            <v xml:space="preserve">          รายได้ค่าบริการทั่วไป</v>
          </cell>
          <cell r="D296">
            <v>159651620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47599670</v>
          </cell>
          <cell r="N296">
            <v>1222360</v>
          </cell>
          <cell r="O296">
            <v>6819840</v>
          </cell>
          <cell r="P296">
            <v>8420050</v>
          </cell>
          <cell r="Q296">
            <v>1983450</v>
          </cell>
          <cell r="R296">
            <v>2224470</v>
          </cell>
          <cell r="S296">
            <v>2639810</v>
          </cell>
          <cell r="T296">
            <v>2224230</v>
          </cell>
          <cell r="U296">
            <v>6559240</v>
          </cell>
          <cell r="V296">
            <v>489800</v>
          </cell>
          <cell r="W296">
            <v>16317690</v>
          </cell>
          <cell r="X296">
            <v>2223340</v>
          </cell>
          <cell r="Y296">
            <v>3211930</v>
          </cell>
          <cell r="Z296">
            <v>4908940</v>
          </cell>
          <cell r="AA296">
            <v>2365730</v>
          </cell>
          <cell r="AB296">
            <v>1487650</v>
          </cell>
          <cell r="AC296">
            <v>6130160</v>
          </cell>
          <cell r="AD296">
            <v>1976040</v>
          </cell>
          <cell r="AE296">
            <v>9183200</v>
          </cell>
          <cell r="AF296">
            <v>2462290</v>
          </cell>
          <cell r="AG296">
            <v>12711020</v>
          </cell>
          <cell r="AH296">
            <v>3352410</v>
          </cell>
          <cell r="AI296">
            <v>935250</v>
          </cell>
          <cell r="AJ296">
            <v>1500410</v>
          </cell>
          <cell r="AK296">
            <v>7571770</v>
          </cell>
          <cell r="AL296">
            <v>1474620</v>
          </cell>
          <cell r="AM296">
            <v>1656250</v>
          </cell>
        </row>
        <row r="297">
          <cell r="B297">
            <v>4121003</v>
          </cell>
          <cell r="C297" t="str">
            <v xml:space="preserve">          รายได้ค่าบริการอื่นๆ</v>
          </cell>
          <cell r="D297">
            <v>13420800</v>
          </cell>
          <cell r="E297">
            <v>0</v>
          </cell>
          <cell r="F297">
            <v>0</v>
          </cell>
          <cell r="G297">
            <v>0</v>
          </cell>
          <cell r="H297">
            <v>756480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4075940</v>
          </cell>
          <cell r="N297">
            <v>58270</v>
          </cell>
          <cell r="O297">
            <v>539840</v>
          </cell>
          <cell r="P297">
            <v>672120</v>
          </cell>
          <cell r="Q297">
            <v>28080</v>
          </cell>
          <cell r="R297">
            <v>234610</v>
          </cell>
          <cell r="S297">
            <v>374610</v>
          </cell>
          <cell r="T297">
            <v>177990</v>
          </cell>
          <cell r="U297">
            <v>702560</v>
          </cell>
          <cell r="V297">
            <v>7080</v>
          </cell>
          <cell r="W297">
            <v>1279150</v>
          </cell>
          <cell r="X297">
            <v>76820</v>
          </cell>
          <cell r="Y297">
            <v>59220</v>
          </cell>
          <cell r="Z297">
            <v>450370</v>
          </cell>
          <cell r="AA297">
            <v>306840</v>
          </cell>
          <cell r="AB297">
            <v>16140</v>
          </cell>
          <cell r="AC297">
            <v>601860</v>
          </cell>
          <cell r="AD297">
            <v>89060</v>
          </cell>
          <cell r="AE297">
            <v>741000</v>
          </cell>
          <cell r="AF297">
            <v>104160</v>
          </cell>
          <cell r="AG297">
            <v>930910</v>
          </cell>
          <cell r="AH297">
            <v>54390</v>
          </cell>
          <cell r="AI297">
            <v>6720</v>
          </cell>
          <cell r="AJ297">
            <v>36720</v>
          </cell>
          <cell r="AK297">
            <v>740200</v>
          </cell>
          <cell r="AL297">
            <v>30980</v>
          </cell>
          <cell r="AM297">
            <v>268680</v>
          </cell>
        </row>
        <row r="298">
          <cell r="B298">
            <v>42</v>
          </cell>
          <cell r="C298" t="str">
            <v xml:space="preserve">   รายได้อื่น</v>
          </cell>
          <cell r="D298">
            <v>8482475.1799999997</v>
          </cell>
          <cell r="E298">
            <v>0</v>
          </cell>
          <cell r="F298">
            <v>0</v>
          </cell>
          <cell r="G298">
            <v>0</v>
          </cell>
          <cell r="H298">
            <v>395000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4933000</v>
          </cell>
          <cell r="N298">
            <v>22500</v>
          </cell>
          <cell r="O298">
            <v>395300</v>
          </cell>
          <cell r="P298">
            <v>398500</v>
          </cell>
          <cell r="Q298">
            <v>223500</v>
          </cell>
          <cell r="R298">
            <v>11110</v>
          </cell>
          <cell r="S298">
            <v>35050</v>
          </cell>
          <cell r="T298">
            <v>102200</v>
          </cell>
          <cell r="U298">
            <v>976050</v>
          </cell>
          <cell r="V298">
            <v>0</v>
          </cell>
          <cell r="W298">
            <v>168525</v>
          </cell>
          <cell r="X298">
            <v>50</v>
          </cell>
          <cell r="Y298">
            <v>68020.42</v>
          </cell>
          <cell r="Z298">
            <v>35030</v>
          </cell>
          <cell r="AA298">
            <v>30010</v>
          </cell>
          <cell r="AB298">
            <v>4090</v>
          </cell>
          <cell r="AC298">
            <v>10080</v>
          </cell>
          <cell r="AD298">
            <v>31020</v>
          </cell>
          <cell r="AE298">
            <v>260090</v>
          </cell>
          <cell r="AF298">
            <v>114479.76</v>
          </cell>
          <cell r="AG298">
            <v>103700</v>
          </cell>
          <cell r="AH298">
            <v>10010</v>
          </cell>
          <cell r="AI298">
            <v>10015</v>
          </cell>
          <cell r="AJ298">
            <v>55005</v>
          </cell>
          <cell r="AK298">
            <v>46120</v>
          </cell>
          <cell r="AL298">
            <v>24015</v>
          </cell>
          <cell r="AM298">
            <v>20005</v>
          </cell>
        </row>
        <row r="299">
          <cell r="B299">
            <v>421</v>
          </cell>
          <cell r="C299" t="str">
            <v xml:space="preserve">     ดอกเบี้ยรับ</v>
          </cell>
          <cell r="D299">
            <v>56335</v>
          </cell>
          <cell r="E299">
            <v>0</v>
          </cell>
          <cell r="F299">
            <v>0</v>
          </cell>
          <cell r="G299">
            <v>0</v>
          </cell>
          <cell r="H299">
            <v>40000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13000</v>
          </cell>
          <cell r="N299">
            <v>0</v>
          </cell>
          <cell r="O299">
            <v>300</v>
          </cell>
          <cell r="P299">
            <v>500</v>
          </cell>
          <cell r="Q299">
            <v>500</v>
          </cell>
          <cell r="R299">
            <v>110</v>
          </cell>
          <cell r="S299">
            <v>50</v>
          </cell>
          <cell r="T299">
            <v>200</v>
          </cell>
          <cell r="U299">
            <v>50</v>
          </cell>
          <cell r="V299">
            <v>0</v>
          </cell>
          <cell r="W299">
            <v>525</v>
          </cell>
          <cell r="X299">
            <v>50</v>
          </cell>
          <cell r="Y299">
            <v>10</v>
          </cell>
          <cell r="Z299">
            <v>30</v>
          </cell>
          <cell r="AA299">
            <v>10</v>
          </cell>
          <cell r="AB299">
            <v>90</v>
          </cell>
          <cell r="AC299">
            <v>80</v>
          </cell>
          <cell r="AD299">
            <v>30</v>
          </cell>
          <cell r="AE299">
            <v>90</v>
          </cell>
          <cell r="AF299">
            <v>40</v>
          </cell>
          <cell r="AG299">
            <v>500</v>
          </cell>
          <cell r="AH299">
            <v>10</v>
          </cell>
          <cell r="AI299">
            <v>15</v>
          </cell>
          <cell r="AJ299">
            <v>5</v>
          </cell>
          <cell r="AK299">
            <v>120</v>
          </cell>
          <cell r="AL299">
            <v>15</v>
          </cell>
          <cell r="AM299">
            <v>5</v>
          </cell>
        </row>
        <row r="300">
          <cell r="B300">
            <v>4211001</v>
          </cell>
          <cell r="C300" t="str">
            <v xml:space="preserve">          ดอกเบี้ยเงินฝากธนาคาร</v>
          </cell>
          <cell r="D300">
            <v>56335</v>
          </cell>
          <cell r="E300">
            <v>0</v>
          </cell>
          <cell r="F300">
            <v>0</v>
          </cell>
          <cell r="G300">
            <v>0</v>
          </cell>
          <cell r="H300">
            <v>40000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13000</v>
          </cell>
          <cell r="N300">
            <v>0</v>
          </cell>
          <cell r="O300">
            <v>300</v>
          </cell>
          <cell r="P300">
            <v>500</v>
          </cell>
          <cell r="Q300">
            <v>500</v>
          </cell>
          <cell r="R300">
            <v>110</v>
          </cell>
          <cell r="S300">
            <v>50</v>
          </cell>
          <cell r="T300">
            <v>200</v>
          </cell>
          <cell r="U300">
            <v>50</v>
          </cell>
          <cell r="V300">
            <v>0</v>
          </cell>
          <cell r="W300">
            <v>525</v>
          </cell>
          <cell r="X300">
            <v>50</v>
          </cell>
          <cell r="Y300">
            <v>10</v>
          </cell>
          <cell r="Z300">
            <v>30</v>
          </cell>
          <cell r="AA300">
            <v>10</v>
          </cell>
          <cell r="AB300">
            <v>90</v>
          </cell>
          <cell r="AC300">
            <v>80</v>
          </cell>
          <cell r="AD300">
            <v>30</v>
          </cell>
          <cell r="AE300">
            <v>90</v>
          </cell>
          <cell r="AF300">
            <v>40</v>
          </cell>
          <cell r="AG300">
            <v>500</v>
          </cell>
          <cell r="AH300">
            <v>10</v>
          </cell>
          <cell r="AI300">
            <v>15</v>
          </cell>
          <cell r="AJ300">
            <v>5</v>
          </cell>
          <cell r="AK300">
            <v>120</v>
          </cell>
          <cell r="AL300">
            <v>15</v>
          </cell>
          <cell r="AM300">
            <v>5</v>
          </cell>
        </row>
        <row r="301">
          <cell r="B301">
            <v>4211002</v>
          </cell>
          <cell r="C301" t="str">
            <v xml:space="preserve">          ดอกเบี้ยเงินกู้พนักงาน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</row>
        <row r="302">
          <cell r="B302">
            <v>4211003</v>
          </cell>
          <cell r="C302" t="str">
            <v xml:space="preserve">          ดอกเบี้ยรับตามสัญญาเช่าการเงิน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</row>
        <row r="303">
          <cell r="B303">
            <v>422</v>
          </cell>
          <cell r="C303" t="str">
            <v xml:space="preserve">     รายได้เงินปันผล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</row>
        <row r="304">
          <cell r="B304">
            <v>4221001</v>
          </cell>
          <cell r="C304" t="str">
            <v xml:space="preserve">          รายได้เงินปันผล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</row>
        <row r="305">
          <cell r="B305">
            <v>423</v>
          </cell>
          <cell r="C305" t="str">
            <v xml:space="preserve">     รายได้เงินชดเชย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</row>
        <row r="306">
          <cell r="B306">
            <v>4231001</v>
          </cell>
          <cell r="C306" t="str">
            <v xml:space="preserve">          รายได้เงินชดเชย - ค่าน้ำขั้นต่ำ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</row>
        <row r="307">
          <cell r="B307">
            <v>4231002</v>
          </cell>
          <cell r="C307" t="str">
            <v xml:space="preserve">          รายได้เงินชดเชย - ค่าที่ปรึกษา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</row>
        <row r="308">
          <cell r="B308">
            <v>4231003</v>
          </cell>
          <cell r="C308" t="str">
            <v xml:space="preserve">          รายได้เงินชดเชย - ค่าดำเนินการเชิงสังคมจากรัฐบาล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</row>
        <row r="309">
          <cell r="B309">
            <v>4231004</v>
          </cell>
          <cell r="C309" t="str">
            <v xml:space="preserve">          รายได้เงินชดเชย - ค่าปรับส่งมอบน้ำไม่ครบตามสัญญา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</row>
        <row r="310">
          <cell r="B310">
            <v>424</v>
          </cell>
          <cell r="C310" t="str">
            <v xml:space="preserve">     รายได้จากการขาย</v>
          </cell>
          <cell r="D310">
            <v>2388820</v>
          </cell>
          <cell r="E310">
            <v>0</v>
          </cell>
          <cell r="F310">
            <v>0</v>
          </cell>
          <cell r="G310">
            <v>0</v>
          </cell>
          <cell r="H310">
            <v>300000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1020000</v>
          </cell>
          <cell r="N310">
            <v>500</v>
          </cell>
          <cell r="O310">
            <v>45000</v>
          </cell>
          <cell r="P310">
            <v>18000</v>
          </cell>
          <cell r="Q310">
            <v>60000</v>
          </cell>
          <cell r="R310">
            <v>10000</v>
          </cell>
          <cell r="S310">
            <v>18000</v>
          </cell>
          <cell r="T310">
            <v>42000</v>
          </cell>
          <cell r="U310">
            <v>406000</v>
          </cell>
          <cell r="V310">
            <v>0</v>
          </cell>
          <cell r="W310">
            <v>105000</v>
          </cell>
          <cell r="X310">
            <v>0</v>
          </cell>
          <cell r="Y310">
            <v>20300</v>
          </cell>
          <cell r="Z310">
            <v>20000</v>
          </cell>
          <cell r="AA310">
            <v>30000</v>
          </cell>
          <cell r="AB310">
            <v>4000</v>
          </cell>
          <cell r="AC310">
            <v>10000</v>
          </cell>
          <cell r="AD310">
            <v>5990</v>
          </cell>
          <cell r="AE310">
            <v>80000</v>
          </cell>
          <cell r="AF310">
            <v>9830</v>
          </cell>
          <cell r="AG310">
            <v>81200</v>
          </cell>
          <cell r="AH310">
            <v>10000</v>
          </cell>
          <cell r="AI310">
            <v>0</v>
          </cell>
          <cell r="AJ310">
            <v>33000</v>
          </cell>
          <cell r="AK310">
            <v>20000</v>
          </cell>
          <cell r="AL310">
            <v>20000</v>
          </cell>
          <cell r="AM310">
            <v>20000</v>
          </cell>
        </row>
        <row r="311">
          <cell r="B311">
            <v>4241001</v>
          </cell>
          <cell r="C311" t="str">
            <v xml:space="preserve">          รายได้จากการจำหน่ายวัสดุ</v>
          </cell>
          <cell r="D311">
            <v>1310520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1000000</v>
          </cell>
          <cell r="N311">
            <v>500</v>
          </cell>
          <cell r="O311">
            <v>15000</v>
          </cell>
          <cell r="P311">
            <v>15000</v>
          </cell>
          <cell r="Q311">
            <v>50000</v>
          </cell>
          <cell r="R311">
            <v>5000</v>
          </cell>
          <cell r="S311">
            <v>15000</v>
          </cell>
          <cell r="T311">
            <v>6000</v>
          </cell>
          <cell r="U311">
            <v>6000</v>
          </cell>
          <cell r="V311">
            <v>0</v>
          </cell>
          <cell r="W311">
            <v>52500</v>
          </cell>
          <cell r="X311">
            <v>0</v>
          </cell>
          <cell r="Y311">
            <v>10300</v>
          </cell>
          <cell r="Z311">
            <v>5000</v>
          </cell>
          <cell r="AA311">
            <v>0</v>
          </cell>
          <cell r="AB311">
            <v>4000</v>
          </cell>
          <cell r="AC311">
            <v>5000</v>
          </cell>
          <cell r="AD311">
            <v>2990</v>
          </cell>
          <cell r="AE311">
            <v>50000</v>
          </cell>
          <cell r="AF311">
            <v>3230</v>
          </cell>
          <cell r="AG311">
            <v>17000</v>
          </cell>
          <cell r="AH311">
            <v>5000</v>
          </cell>
          <cell r="AI311">
            <v>0</v>
          </cell>
          <cell r="AJ311">
            <v>3000</v>
          </cell>
          <cell r="AK311">
            <v>10000</v>
          </cell>
          <cell r="AL311">
            <v>10000</v>
          </cell>
          <cell r="AM311">
            <v>20000</v>
          </cell>
        </row>
        <row r="312">
          <cell r="B312">
            <v>4241002</v>
          </cell>
          <cell r="C312" t="str">
            <v xml:space="preserve">          รายได้จากการขายแบบ</v>
          </cell>
          <cell r="D312">
            <v>1078300</v>
          </cell>
          <cell r="E312">
            <v>0</v>
          </cell>
          <cell r="F312">
            <v>0</v>
          </cell>
          <cell r="G312">
            <v>0</v>
          </cell>
          <cell r="H312">
            <v>300000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20000</v>
          </cell>
          <cell r="N312">
            <v>0</v>
          </cell>
          <cell r="O312">
            <v>30000</v>
          </cell>
          <cell r="P312">
            <v>3000</v>
          </cell>
          <cell r="Q312">
            <v>10000</v>
          </cell>
          <cell r="R312">
            <v>5000</v>
          </cell>
          <cell r="S312">
            <v>3000</v>
          </cell>
          <cell r="T312">
            <v>36000</v>
          </cell>
          <cell r="U312">
            <v>400000</v>
          </cell>
          <cell r="V312">
            <v>0</v>
          </cell>
          <cell r="W312">
            <v>52500</v>
          </cell>
          <cell r="X312">
            <v>0</v>
          </cell>
          <cell r="Y312">
            <v>10000</v>
          </cell>
          <cell r="Z312">
            <v>15000</v>
          </cell>
          <cell r="AA312">
            <v>30000</v>
          </cell>
          <cell r="AB312">
            <v>0</v>
          </cell>
          <cell r="AC312">
            <v>5000</v>
          </cell>
          <cell r="AD312">
            <v>3000</v>
          </cell>
          <cell r="AE312">
            <v>30000</v>
          </cell>
          <cell r="AF312">
            <v>6600</v>
          </cell>
          <cell r="AG312">
            <v>64200</v>
          </cell>
          <cell r="AH312">
            <v>5000</v>
          </cell>
          <cell r="AI312">
            <v>0</v>
          </cell>
          <cell r="AJ312">
            <v>30000</v>
          </cell>
          <cell r="AK312">
            <v>10000</v>
          </cell>
          <cell r="AL312">
            <v>10000</v>
          </cell>
          <cell r="AM312">
            <v>0</v>
          </cell>
        </row>
        <row r="313">
          <cell r="B313">
            <v>4241003</v>
          </cell>
          <cell r="C313" t="str">
            <v xml:space="preserve">          รายได้จากการขายไฟ / น้ำ / โทรศัพท์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</row>
        <row r="314">
          <cell r="B314">
            <v>4241004</v>
          </cell>
          <cell r="C314" t="str">
            <v xml:space="preserve">          รายได้ค่าขายน้ำดิบ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</row>
        <row r="315">
          <cell r="B315">
            <v>425</v>
          </cell>
          <cell r="C315" t="str">
            <v xml:space="preserve">     กำไรจากการจำหน่าย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</row>
        <row r="316">
          <cell r="B316">
            <v>4251001</v>
          </cell>
          <cell r="C316" t="str">
            <v xml:space="preserve">          กำไรจากการจำหน่ายสินทรัพย์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</row>
        <row r="317">
          <cell r="B317">
            <v>426</v>
          </cell>
          <cell r="C317" t="str">
            <v xml:space="preserve">     รายได้จากการรับบริจาคและเงินอุดหนุน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</row>
        <row r="318">
          <cell r="B318">
            <v>4261</v>
          </cell>
          <cell r="C318" t="str">
            <v xml:space="preserve">       รายได้จากการรับบริจาค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</row>
        <row r="319">
          <cell r="B319">
            <v>4261001</v>
          </cell>
          <cell r="C319" t="str">
            <v xml:space="preserve">          รายได้จากการรับบริจาคจากรัฐบาล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>
            <v>4261002</v>
          </cell>
          <cell r="C320" t="str">
            <v xml:space="preserve">          รายได้จากการรับบริจาคจากเอกชน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</row>
        <row r="321">
          <cell r="B321">
            <v>4261003</v>
          </cell>
          <cell r="C321" t="str">
            <v xml:space="preserve">          รายได้จากการรับบริจาคจากหน่วยงานอื่นๆ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>
            <v>4261004</v>
          </cell>
          <cell r="C322" t="str">
            <v xml:space="preserve">          รายได้จากสินทรัพย์รับบริจาคภาคเอกชนตัดบัญชี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>
            <v>4262</v>
          </cell>
          <cell r="C323" t="str">
            <v xml:space="preserve">       รายได้จากเงินอุดหนุน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>
            <v>4262001</v>
          </cell>
          <cell r="C324" t="str">
            <v xml:space="preserve">          รายได้เงินอุดหนุนจากรัฐบาล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>
            <v>427</v>
          </cell>
          <cell r="C325" t="str">
            <v xml:space="preserve">     รายได้สัมปทาน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>
            <v>4271001</v>
          </cell>
          <cell r="C326" t="str">
            <v xml:space="preserve">          รายได้จากการได้รับสัมปทาน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</row>
        <row r="327">
          <cell r="B327">
            <v>4271002</v>
          </cell>
          <cell r="C327" t="str">
            <v xml:space="preserve">          รายได้ค่าตอบแทนจากการให้สัมปทาน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</row>
        <row r="328">
          <cell r="B328">
            <v>428</v>
          </cell>
          <cell r="C328" t="str">
            <v xml:space="preserve">    กำไรจากการกลับรายการขาดทุนจากการด้อยค่า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>
            <v>4281001</v>
          </cell>
          <cell r="C329" t="str">
            <v xml:space="preserve">          กำไรจากการกลับรายการขาดทุนจากการด้อยค่า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</row>
        <row r="330">
          <cell r="B330">
            <v>429</v>
          </cell>
          <cell r="C330" t="str">
            <v xml:space="preserve">     รายได้อื่นๆ</v>
          </cell>
          <cell r="D330">
            <v>6037320.1799999997</v>
          </cell>
          <cell r="E330">
            <v>0</v>
          </cell>
          <cell r="F330">
            <v>0</v>
          </cell>
          <cell r="G330">
            <v>0</v>
          </cell>
          <cell r="H330">
            <v>55000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3900000</v>
          </cell>
          <cell r="N330">
            <v>22000</v>
          </cell>
          <cell r="O330">
            <v>350000</v>
          </cell>
          <cell r="P330">
            <v>380000</v>
          </cell>
          <cell r="Q330">
            <v>163000</v>
          </cell>
          <cell r="R330">
            <v>1000</v>
          </cell>
          <cell r="S330">
            <v>17000</v>
          </cell>
          <cell r="T330">
            <v>60000</v>
          </cell>
          <cell r="U330">
            <v>570000</v>
          </cell>
          <cell r="V330">
            <v>0</v>
          </cell>
          <cell r="W330">
            <v>63000</v>
          </cell>
          <cell r="X330">
            <v>0</v>
          </cell>
          <cell r="Y330">
            <v>47710.42</v>
          </cell>
          <cell r="Z330">
            <v>15000</v>
          </cell>
          <cell r="AA330">
            <v>0</v>
          </cell>
          <cell r="AB330">
            <v>0</v>
          </cell>
          <cell r="AC330">
            <v>0</v>
          </cell>
          <cell r="AD330">
            <v>25000</v>
          </cell>
          <cell r="AE330">
            <v>180000</v>
          </cell>
          <cell r="AF330">
            <v>104609.76</v>
          </cell>
          <cell r="AG330">
            <v>22000</v>
          </cell>
          <cell r="AH330">
            <v>0</v>
          </cell>
          <cell r="AI330">
            <v>10000</v>
          </cell>
          <cell r="AJ330">
            <v>22000</v>
          </cell>
          <cell r="AK330">
            <v>26000</v>
          </cell>
          <cell r="AL330">
            <v>4000</v>
          </cell>
          <cell r="AM330">
            <v>0</v>
          </cell>
        </row>
        <row r="331">
          <cell r="B331">
            <v>4291</v>
          </cell>
          <cell r="C331" t="str">
            <v xml:space="preserve">       รายได้อื่นๆ</v>
          </cell>
          <cell r="D331">
            <v>6037320.1799999997</v>
          </cell>
          <cell r="E331">
            <v>0</v>
          </cell>
          <cell r="F331">
            <v>0</v>
          </cell>
          <cell r="G331">
            <v>0</v>
          </cell>
          <cell r="H331">
            <v>55000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3900000</v>
          </cell>
          <cell r="N331">
            <v>22000</v>
          </cell>
          <cell r="O331">
            <v>350000</v>
          </cell>
          <cell r="P331">
            <v>380000</v>
          </cell>
          <cell r="Q331">
            <v>163000</v>
          </cell>
          <cell r="R331">
            <v>1000</v>
          </cell>
          <cell r="S331">
            <v>17000</v>
          </cell>
          <cell r="T331">
            <v>60000</v>
          </cell>
          <cell r="U331">
            <v>570000</v>
          </cell>
          <cell r="V331">
            <v>0</v>
          </cell>
          <cell r="W331">
            <v>63000</v>
          </cell>
          <cell r="X331">
            <v>0</v>
          </cell>
          <cell r="Y331">
            <v>47710.42</v>
          </cell>
          <cell r="Z331">
            <v>15000</v>
          </cell>
          <cell r="AA331">
            <v>0</v>
          </cell>
          <cell r="AB331">
            <v>0</v>
          </cell>
          <cell r="AC331">
            <v>0</v>
          </cell>
          <cell r="AD331">
            <v>25000</v>
          </cell>
          <cell r="AE331">
            <v>180000</v>
          </cell>
          <cell r="AF331">
            <v>104609.76</v>
          </cell>
          <cell r="AG331">
            <v>22000</v>
          </cell>
          <cell r="AH331">
            <v>0</v>
          </cell>
          <cell r="AI331">
            <v>10000</v>
          </cell>
          <cell r="AJ331">
            <v>22000</v>
          </cell>
          <cell r="AK331">
            <v>26000</v>
          </cell>
          <cell r="AL331">
            <v>4000</v>
          </cell>
          <cell r="AM331">
            <v>0</v>
          </cell>
        </row>
        <row r="332">
          <cell r="B332">
            <v>4291001</v>
          </cell>
          <cell r="C332" t="str">
            <v xml:space="preserve">          รายได้ค่าปรับและค่าเสียหาย</v>
          </cell>
          <cell r="D332">
            <v>2520892.9700000002</v>
          </cell>
          <cell r="E332">
            <v>0</v>
          </cell>
          <cell r="F332">
            <v>0</v>
          </cell>
          <cell r="G332">
            <v>0</v>
          </cell>
          <cell r="H332">
            <v>50000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1500000</v>
          </cell>
          <cell r="N332">
            <v>10000</v>
          </cell>
          <cell r="O332">
            <v>100000</v>
          </cell>
          <cell r="P332">
            <v>80000</v>
          </cell>
          <cell r="Q332">
            <v>78000</v>
          </cell>
          <cell r="R332">
            <v>500</v>
          </cell>
          <cell r="S332">
            <v>15000</v>
          </cell>
          <cell r="T332">
            <v>50000</v>
          </cell>
          <cell r="U332">
            <v>450000</v>
          </cell>
          <cell r="V332">
            <v>0</v>
          </cell>
          <cell r="W332">
            <v>31500</v>
          </cell>
          <cell r="X332">
            <v>0</v>
          </cell>
          <cell r="Y332">
            <v>0</v>
          </cell>
          <cell r="Z332">
            <v>10000</v>
          </cell>
          <cell r="AA332">
            <v>0</v>
          </cell>
          <cell r="AB332">
            <v>0</v>
          </cell>
          <cell r="AC332">
            <v>0</v>
          </cell>
          <cell r="AD332">
            <v>10000</v>
          </cell>
          <cell r="AE332">
            <v>100000</v>
          </cell>
          <cell r="AF332">
            <v>3892.97</v>
          </cell>
          <cell r="AG332">
            <v>12000</v>
          </cell>
          <cell r="AH332">
            <v>0</v>
          </cell>
          <cell r="AI332">
            <v>0</v>
          </cell>
          <cell r="AJ332">
            <v>12000</v>
          </cell>
          <cell r="AK332">
            <v>6000</v>
          </cell>
          <cell r="AL332">
            <v>2000</v>
          </cell>
          <cell r="AM332">
            <v>0</v>
          </cell>
        </row>
        <row r="333">
          <cell r="B333">
            <v>4291003</v>
          </cell>
          <cell r="C333" t="str">
            <v xml:space="preserve">          รายได้เบ็ดเตล็ด</v>
          </cell>
          <cell r="D333">
            <v>3516427.21</v>
          </cell>
          <cell r="E333">
            <v>0</v>
          </cell>
          <cell r="F333">
            <v>0</v>
          </cell>
          <cell r="G333">
            <v>0</v>
          </cell>
          <cell r="H333">
            <v>5000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2400000</v>
          </cell>
          <cell r="N333">
            <v>12000</v>
          </cell>
          <cell r="O333">
            <v>250000</v>
          </cell>
          <cell r="P333">
            <v>300000</v>
          </cell>
          <cell r="Q333">
            <v>85000</v>
          </cell>
          <cell r="R333">
            <v>500</v>
          </cell>
          <cell r="S333">
            <v>2000</v>
          </cell>
          <cell r="T333">
            <v>10000</v>
          </cell>
          <cell r="U333">
            <v>120000</v>
          </cell>
          <cell r="V333">
            <v>0</v>
          </cell>
          <cell r="W333">
            <v>31500</v>
          </cell>
          <cell r="X333">
            <v>0</v>
          </cell>
          <cell r="Y333">
            <v>47710.42</v>
          </cell>
          <cell r="Z333">
            <v>5000</v>
          </cell>
          <cell r="AA333">
            <v>0</v>
          </cell>
          <cell r="AB333">
            <v>0</v>
          </cell>
          <cell r="AC333">
            <v>0</v>
          </cell>
          <cell r="AD333">
            <v>15000</v>
          </cell>
          <cell r="AE333">
            <v>80000</v>
          </cell>
          <cell r="AF333">
            <v>100716.79</v>
          </cell>
          <cell r="AG333">
            <v>10000</v>
          </cell>
          <cell r="AH333">
            <v>0</v>
          </cell>
          <cell r="AI333">
            <v>10000</v>
          </cell>
          <cell r="AJ333">
            <v>10000</v>
          </cell>
          <cell r="AK333">
            <v>20000</v>
          </cell>
          <cell r="AL333">
            <v>2000</v>
          </cell>
          <cell r="AM333">
            <v>0</v>
          </cell>
        </row>
        <row r="334">
          <cell r="B334">
            <v>4291004</v>
          </cell>
          <cell r="C334" t="str">
            <v xml:space="preserve">          กำไรจากการปรับราคาวัสดุ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</row>
        <row r="335">
          <cell r="B335">
            <v>4291005</v>
          </cell>
          <cell r="C335" t="str">
            <v xml:space="preserve">          ส่วนลดรับ - ค่าซื้อน้ำ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</row>
        <row r="336">
          <cell r="B336">
            <v>4291007</v>
          </cell>
          <cell r="C336" t="str">
            <v xml:space="preserve">          ภาษีมูลค่าเพิ่มที่ กปภ. รับภาระ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</row>
        <row r="337">
          <cell r="B337">
            <v>4292</v>
          </cell>
          <cell r="C337" t="str">
            <v xml:space="preserve">       กำไรจากบริษัทร่วม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</row>
        <row r="338">
          <cell r="B338">
            <v>4292001</v>
          </cell>
          <cell r="C338" t="str">
            <v xml:space="preserve">          กำไรในเงินลงทุนของบริษัทร่วม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</row>
        <row r="339">
          <cell r="B339">
            <v>5</v>
          </cell>
          <cell r="C339" t="str">
            <v>ต้นทุน</v>
          </cell>
          <cell r="D339">
            <v>530826258.88999999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2845000</v>
          </cell>
          <cell r="J339">
            <v>0</v>
          </cell>
          <cell r="K339">
            <v>90000</v>
          </cell>
          <cell r="L339">
            <v>0</v>
          </cell>
          <cell r="M339">
            <v>202729980</v>
          </cell>
          <cell r="N339">
            <v>2161070</v>
          </cell>
          <cell r="O339">
            <v>14217593.640000001</v>
          </cell>
          <cell r="P339">
            <v>27974490</v>
          </cell>
          <cell r="Q339">
            <v>8346190</v>
          </cell>
          <cell r="R339">
            <v>6365280</v>
          </cell>
          <cell r="S339">
            <v>5686140</v>
          </cell>
          <cell r="T339">
            <v>6120450</v>
          </cell>
          <cell r="U339">
            <v>20137690</v>
          </cell>
          <cell r="V339">
            <v>955320</v>
          </cell>
          <cell r="W339">
            <v>63529675.25</v>
          </cell>
          <cell r="X339">
            <v>7967320</v>
          </cell>
          <cell r="Y339">
            <v>6535980</v>
          </cell>
          <cell r="Z339">
            <v>10566960</v>
          </cell>
          <cell r="AA339">
            <v>6653860</v>
          </cell>
          <cell r="AB339">
            <v>2924750</v>
          </cell>
          <cell r="AC339">
            <v>16386380</v>
          </cell>
          <cell r="AD339">
            <v>5828310</v>
          </cell>
          <cell r="AE339">
            <v>29565250</v>
          </cell>
          <cell r="AF339">
            <v>4006790</v>
          </cell>
          <cell r="AG339">
            <v>42739110</v>
          </cell>
          <cell r="AH339">
            <v>7964270</v>
          </cell>
          <cell r="AI339">
            <v>1609370</v>
          </cell>
          <cell r="AJ339">
            <v>3591460</v>
          </cell>
          <cell r="AK339">
            <v>17143600</v>
          </cell>
          <cell r="AL339">
            <v>2315690</v>
          </cell>
          <cell r="AM339">
            <v>3868280</v>
          </cell>
        </row>
        <row r="340">
          <cell r="B340">
            <v>51</v>
          </cell>
          <cell r="C340" t="str">
            <v xml:space="preserve">   ต้นทุนการผลิต</v>
          </cell>
          <cell r="D340">
            <v>202603286.77000001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2815000</v>
          </cell>
          <cell r="J340">
            <v>0</v>
          </cell>
          <cell r="K340">
            <v>0</v>
          </cell>
          <cell r="L340">
            <v>0</v>
          </cell>
          <cell r="M340">
            <v>86836150</v>
          </cell>
          <cell r="N340">
            <v>863140</v>
          </cell>
          <cell r="O340">
            <v>2018156.77</v>
          </cell>
          <cell r="P340">
            <v>6953060</v>
          </cell>
          <cell r="Q340">
            <v>3866930</v>
          </cell>
          <cell r="R340">
            <v>2886940</v>
          </cell>
          <cell r="S340">
            <v>2514410</v>
          </cell>
          <cell r="T340">
            <v>2593650</v>
          </cell>
          <cell r="U340">
            <v>7608270</v>
          </cell>
          <cell r="V340">
            <v>325350</v>
          </cell>
          <cell r="W340">
            <v>19721690</v>
          </cell>
          <cell r="X340">
            <v>4192600</v>
          </cell>
          <cell r="Y340">
            <v>2385900</v>
          </cell>
          <cell r="Z340">
            <v>3142980</v>
          </cell>
          <cell r="AA340">
            <v>3013150</v>
          </cell>
          <cell r="AB340">
            <v>1667250</v>
          </cell>
          <cell r="AC340">
            <v>7150330</v>
          </cell>
          <cell r="AD340">
            <v>1979620</v>
          </cell>
          <cell r="AE340">
            <v>13431430</v>
          </cell>
          <cell r="AF340">
            <v>1932020</v>
          </cell>
          <cell r="AG340">
            <v>10974310</v>
          </cell>
          <cell r="AH340">
            <v>3124040</v>
          </cell>
          <cell r="AI340">
            <v>522300</v>
          </cell>
          <cell r="AJ340">
            <v>1255990</v>
          </cell>
          <cell r="AK340">
            <v>5914450</v>
          </cell>
          <cell r="AL340">
            <v>1169820</v>
          </cell>
          <cell r="AM340">
            <v>1744350</v>
          </cell>
        </row>
        <row r="341">
          <cell r="B341">
            <v>511</v>
          </cell>
          <cell r="C341" t="str">
            <v xml:space="preserve">     วัสดุการผลิต</v>
          </cell>
          <cell r="D341">
            <v>59917100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1500000</v>
          </cell>
          <cell r="J341">
            <v>0</v>
          </cell>
          <cell r="K341">
            <v>0</v>
          </cell>
          <cell r="L341">
            <v>0</v>
          </cell>
          <cell r="M341">
            <v>24834580</v>
          </cell>
          <cell r="N341">
            <v>202010</v>
          </cell>
          <cell r="O341">
            <v>136140</v>
          </cell>
          <cell r="P341">
            <v>1975080</v>
          </cell>
          <cell r="Q341">
            <v>991130</v>
          </cell>
          <cell r="R341">
            <v>511620</v>
          </cell>
          <cell r="S341">
            <v>1848390</v>
          </cell>
          <cell r="T341">
            <v>948940</v>
          </cell>
          <cell r="U341">
            <v>1547620</v>
          </cell>
          <cell r="V341">
            <v>96150</v>
          </cell>
          <cell r="W341">
            <v>8722590</v>
          </cell>
          <cell r="X341">
            <v>2518700</v>
          </cell>
          <cell r="Y341">
            <v>700250</v>
          </cell>
          <cell r="Z341">
            <v>713270</v>
          </cell>
          <cell r="AA341">
            <v>496670</v>
          </cell>
          <cell r="AB341">
            <v>455380</v>
          </cell>
          <cell r="AC341">
            <v>1372370</v>
          </cell>
          <cell r="AD341">
            <v>325650</v>
          </cell>
          <cell r="AE341">
            <v>3202310</v>
          </cell>
          <cell r="AF341">
            <v>435870</v>
          </cell>
          <cell r="AG341">
            <v>2682610</v>
          </cell>
          <cell r="AH341">
            <v>1241140</v>
          </cell>
          <cell r="AI341">
            <v>155750</v>
          </cell>
          <cell r="AJ341">
            <v>200780</v>
          </cell>
          <cell r="AK341">
            <v>1531710</v>
          </cell>
          <cell r="AL341">
            <v>241750</v>
          </cell>
          <cell r="AM341">
            <v>328640</v>
          </cell>
        </row>
        <row r="342">
          <cell r="B342">
            <v>5111001</v>
          </cell>
          <cell r="C342" t="str">
            <v xml:space="preserve">          ค่าซื้อน้ำดิบ</v>
          </cell>
          <cell r="D342">
            <v>20237740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11125240</v>
          </cell>
          <cell r="N342">
            <v>0</v>
          </cell>
          <cell r="O342">
            <v>0</v>
          </cell>
          <cell r="P342">
            <v>0</v>
          </cell>
          <cell r="Q342">
            <v>512500</v>
          </cell>
          <cell r="R342">
            <v>0</v>
          </cell>
          <cell r="S342">
            <v>1260020</v>
          </cell>
          <cell r="T342">
            <v>700440</v>
          </cell>
          <cell r="U342">
            <v>0</v>
          </cell>
          <cell r="V342">
            <v>0</v>
          </cell>
          <cell r="W342">
            <v>5873530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132000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634010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</row>
        <row r="343">
          <cell r="B343">
            <v>5111002</v>
          </cell>
          <cell r="C343" t="str">
            <v xml:space="preserve">          ค่าซื้อน้ำประปา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</row>
        <row r="344">
          <cell r="B344">
            <v>5111003</v>
          </cell>
          <cell r="C344" t="str">
            <v xml:space="preserve">          ค่าวัสดุการผลิตใช้ไป</v>
          </cell>
          <cell r="D344">
            <v>37019960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13209340</v>
          </cell>
          <cell r="N344">
            <v>195010</v>
          </cell>
          <cell r="O344">
            <v>125640</v>
          </cell>
          <cell r="P344">
            <v>1883080</v>
          </cell>
          <cell r="Q344">
            <v>458630</v>
          </cell>
          <cell r="R344">
            <v>491620</v>
          </cell>
          <cell r="S344">
            <v>558370</v>
          </cell>
          <cell r="T344">
            <v>238500</v>
          </cell>
          <cell r="U344">
            <v>1517620</v>
          </cell>
          <cell r="V344">
            <v>91150</v>
          </cell>
          <cell r="W344">
            <v>2691560</v>
          </cell>
          <cell r="X344">
            <v>2468700</v>
          </cell>
          <cell r="Y344">
            <v>692250</v>
          </cell>
          <cell r="Z344">
            <v>703270</v>
          </cell>
          <cell r="AA344">
            <v>376670</v>
          </cell>
          <cell r="AB344">
            <v>318880</v>
          </cell>
          <cell r="AC344">
            <v>1362370</v>
          </cell>
          <cell r="AD344">
            <v>319650</v>
          </cell>
          <cell r="AE344">
            <v>3192310</v>
          </cell>
          <cell r="AF344">
            <v>427870</v>
          </cell>
          <cell r="AG344">
            <v>2681210</v>
          </cell>
          <cell r="AH344">
            <v>602130</v>
          </cell>
          <cell r="AI344">
            <v>145750</v>
          </cell>
          <cell r="AJ344">
            <v>195780</v>
          </cell>
          <cell r="AK344">
            <v>1527210</v>
          </cell>
          <cell r="AL344">
            <v>231750</v>
          </cell>
          <cell r="AM344">
            <v>313640</v>
          </cell>
        </row>
        <row r="345">
          <cell r="B345">
            <v>5111004</v>
          </cell>
          <cell r="C345" t="str">
            <v xml:space="preserve">          ค่าวัสดุวิเคราะห์น้ำและอื่นๆ</v>
          </cell>
          <cell r="D345">
            <v>2659400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1500000</v>
          </cell>
          <cell r="J345">
            <v>0</v>
          </cell>
          <cell r="K345">
            <v>0</v>
          </cell>
          <cell r="L345">
            <v>0</v>
          </cell>
          <cell r="M345">
            <v>500000</v>
          </cell>
          <cell r="N345">
            <v>7000</v>
          </cell>
          <cell r="O345">
            <v>10500</v>
          </cell>
          <cell r="P345">
            <v>92000</v>
          </cell>
          <cell r="Q345">
            <v>20000</v>
          </cell>
          <cell r="R345">
            <v>20000</v>
          </cell>
          <cell r="S345">
            <v>30000</v>
          </cell>
          <cell r="T345">
            <v>10000</v>
          </cell>
          <cell r="U345">
            <v>30000</v>
          </cell>
          <cell r="V345">
            <v>5000</v>
          </cell>
          <cell r="W345">
            <v>157500</v>
          </cell>
          <cell r="X345">
            <v>50000</v>
          </cell>
          <cell r="Y345">
            <v>8000</v>
          </cell>
          <cell r="Z345">
            <v>10000</v>
          </cell>
          <cell r="AA345">
            <v>120000</v>
          </cell>
          <cell r="AB345">
            <v>4500</v>
          </cell>
          <cell r="AC345">
            <v>10000</v>
          </cell>
          <cell r="AD345">
            <v>6000</v>
          </cell>
          <cell r="AE345">
            <v>10000</v>
          </cell>
          <cell r="AF345">
            <v>8000</v>
          </cell>
          <cell r="AG345">
            <v>1400</v>
          </cell>
          <cell r="AH345">
            <v>5000</v>
          </cell>
          <cell r="AI345">
            <v>10000</v>
          </cell>
          <cell r="AJ345">
            <v>5000</v>
          </cell>
          <cell r="AK345">
            <v>4500</v>
          </cell>
          <cell r="AL345">
            <v>10000</v>
          </cell>
          <cell r="AM345">
            <v>15000</v>
          </cell>
        </row>
        <row r="346">
          <cell r="B346">
            <v>5111005</v>
          </cell>
          <cell r="C346" t="str">
            <v xml:space="preserve">          ผลต่างด้านราคาจากการสั่งซื้อต่างประเทศ - ผลิต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</row>
        <row r="347">
          <cell r="B347">
            <v>5111006</v>
          </cell>
          <cell r="C347" t="str">
            <v xml:space="preserve">          ค่าอนุรักษ์น้ำบาดาล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</row>
        <row r="348">
          <cell r="B348">
            <v>5111007</v>
          </cell>
          <cell r="C348" t="str">
            <v xml:space="preserve">          ค่าซื้อน้ำดิบจากเอกชน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</row>
        <row r="349">
          <cell r="B349">
            <v>5111008</v>
          </cell>
          <cell r="C349" t="str">
            <v xml:space="preserve">          กำไร(ขาดทุน)ประมาณการหนี้สินค่าน้ำประปาสัญญาเอกชนร่วมลงทุน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</row>
        <row r="350">
          <cell r="B350">
            <v>5111009</v>
          </cell>
          <cell r="C350" t="str">
            <v xml:space="preserve">          ปรับมูลค่าค่าซื้อน้ำประปา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</row>
        <row r="351">
          <cell r="B351">
            <v>512</v>
          </cell>
          <cell r="C351" t="str">
            <v xml:space="preserve">     ค่าพลังงาน</v>
          </cell>
          <cell r="D351">
            <v>95451440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31637570</v>
          </cell>
          <cell r="N351">
            <v>591130</v>
          </cell>
          <cell r="O351">
            <v>1809510</v>
          </cell>
          <cell r="P351">
            <v>4537980</v>
          </cell>
          <cell r="Q351">
            <v>1735480</v>
          </cell>
          <cell r="R351">
            <v>1369320</v>
          </cell>
          <cell r="S351">
            <v>346020</v>
          </cell>
          <cell r="T351">
            <v>1366710</v>
          </cell>
          <cell r="U351">
            <v>5110650</v>
          </cell>
          <cell r="V351">
            <v>176200</v>
          </cell>
          <cell r="W351">
            <v>6793100</v>
          </cell>
          <cell r="X351">
            <v>1273900</v>
          </cell>
          <cell r="Y351">
            <v>1447650</v>
          </cell>
          <cell r="Z351">
            <v>1971710</v>
          </cell>
          <cell r="AA351">
            <v>2198480</v>
          </cell>
          <cell r="AB351">
            <v>741870</v>
          </cell>
          <cell r="AC351">
            <v>4697960</v>
          </cell>
          <cell r="AD351">
            <v>882970</v>
          </cell>
          <cell r="AE351">
            <v>9603120</v>
          </cell>
          <cell r="AF351">
            <v>1096150</v>
          </cell>
          <cell r="AG351">
            <v>7801700</v>
          </cell>
          <cell r="AH351">
            <v>1532900</v>
          </cell>
          <cell r="AI351">
            <v>326550</v>
          </cell>
          <cell r="AJ351">
            <v>836210</v>
          </cell>
          <cell r="AK351">
            <v>3588820</v>
          </cell>
          <cell r="AL351">
            <v>725070</v>
          </cell>
          <cell r="AM351">
            <v>1252710</v>
          </cell>
        </row>
        <row r="352">
          <cell r="B352">
            <v>5121001</v>
          </cell>
          <cell r="C352" t="str">
            <v xml:space="preserve">          ค่าน้ำมันเชื้อเพลิง</v>
          </cell>
          <cell r="D352">
            <v>422500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100000</v>
          </cell>
          <cell r="N352">
            <v>0</v>
          </cell>
          <cell r="O352">
            <v>5000</v>
          </cell>
          <cell r="P352">
            <v>5000</v>
          </cell>
          <cell r="Q352">
            <v>10000</v>
          </cell>
          <cell r="R352">
            <v>30000</v>
          </cell>
          <cell r="S352">
            <v>30000</v>
          </cell>
          <cell r="T352">
            <v>25000</v>
          </cell>
          <cell r="U352">
            <v>42000</v>
          </cell>
          <cell r="V352">
            <v>2500</v>
          </cell>
          <cell r="W352">
            <v>31500</v>
          </cell>
          <cell r="X352">
            <v>10000</v>
          </cell>
          <cell r="Y352">
            <v>5000</v>
          </cell>
          <cell r="Z352">
            <v>20000</v>
          </cell>
          <cell r="AA352">
            <v>10000</v>
          </cell>
          <cell r="AB352">
            <v>4500</v>
          </cell>
          <cell r="AC352">
            <v>12000</v>
          </cell>
          <cell r="AD352">
            <v>11000</v>
          </cell>
          <cell r="AE352">
            <v>15000</v>
          </cell>
          <cell r="AF352">
            <v>0</v>
          </cell>
          <cell r="AG352">
            <v>15000</v>
          </cell>
          <cell r="AH352">
            <v>5000</v>
          </cell>
          <cell r="AI352">
            <v>5000</v>
          </cell>
          <cell r="AJ352">
            <v>5000</v>
          </cell>
          <cell r="AK352">
            <v>9000</v>
          </cell>
          <cell r="AL352">
            <v>10000</v>
          </cell>
          <cell r="AM352">
            <v>5000</v>
          </cell>
        </row>
        <row r="353">
          <cell r="B353">
            <v>5121002</v>
          </cell>
          <cell r="C353" t="str">
            <v xml:space="preserve">          ค่าไฟฟ้า - ระบบผลิต</v>
          </cell>
          <cell r="D353">
            <v>95028940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31537570</v>
          </cell>
          <cell r="N353">
            <v>591130</v>
          </cell>
          <cell r="O353">
            <v>1804510</v>
          </cell>
          <cell r="P353">
            <v>4532980</v>
          </cell>
          <cell r="Q353">
            <v>1725480</v>
          </cell>
          <cell r="R353">
            <v>1339320</v>
          </cell>
          <cell r="S353">
            <v>316020</v>
          </cell>
          <cell r="T353">
            <v>1341710</v>
          </cell>
          <cell r="U353">
            <v>5068650</v>
          </cell>
          <cell r="V353">
            <v>173700</v>
          </cell>
          <cell r="W353">
            <v>6761600</v>
          </cell>
          <cell r="X353">
            <v>1263900</v>
          </cell>
          <cell r="Y353">
            <v>1442650</v>
          </cell>
          <cell r="Z353">
            <v>1951710</v>
          </cell>
          <cell r="AA353">
            <v>2188480</v>
          </cell>
          <cell r="AB353">
            <v>737370</v>
          </cell>
          <cell r="AC353">
            <v>4685960</v>
          </cell>
          <cell r="AD353">
            <v>871970</v>
          </cell>
          <cell r="AE353">
            <v>9588120</v>
          </cell>
          <cell r="AF353">
            <v>1096150</v>
          </cell>
          <cell r="AG353">
            <v>7786700</v>
          </cell>
          <cell r="AH353">
            <v>1527900</v>
          </cell>
          <cell r="AI353">
            <v>321550</v>
          </cell>
          <cell r="AJ353">
            <v>831210</v>
          </cell>
          <cell r="AK353">
            <v>3579820</v>
          </cell>
          <cell r="AL353">
            <v>715070</v>
          </cell>
          <cell r="AM353">
            <v>1247710</v>
          </cell>
        </row>
        <row r="354">
          <cell r="B354">
            <v>5121003</v>
          </cell>
          <cell r="C354" t="str">
            <v xml:space="preserve">          ค่าติดตั้งไฟฟ้า - ระบบผลิต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B355">
            <v>513</v>
          </cell>
          <cell r="C355" t="str">
            <v xml:space="preserve">     ค่าซ่อมแซม - ระบบผลิต</v>
          </cell>
          <cell r="D355">
            <v>15296506.77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110000</v>
          </cell>
          <cell r="J355">
            <v>0</v>
          </cell>
          <cell r="K355">
            <v>0</v>
          </cell>
          <cell r="L355">
            <v>0</v>
          </cell>
          <cell r="M355">
            <v>7600000</v>
          </cell>
          <cell r="N355">
            <v>65000</v>
          </cell>
          <cell r="O355">
            <v>72506.76999999999</v>
          </cell>
          <cell r="P355">
            <v>440000</v>
          </cell>
          <cell r="Q355">
            <v>350000</v>
          </cell>
          <cell r="R355">
            <v>400000</v>
          </cell>
          <cell r="S355">
            <v>170000</v>
          </cell>
          <cell r="T355">
            <v>150000</v>
          </cell>
          <cell r="U355">
            <v>360000</v>
          </cell>
          <cell r="V355">
            <v>51000</v>
          </cell>
          <cell r="W355">
            <v>2625000</v>
          </cell>
          <cell r="X355">
            <v>130000</v>
          </cell>
          <cell r="Y355">
            <v>118000</v>
          </cell>
          <cell r="Z355">
            <v>300000</v>
          </cell>
          <cell r="AA355">
            <v>190000</v>
          </cell>
          <cell r="AB355">
            <v>100000</v>
          </cell>
          <cell r="AC355">
            <v>470000</v>
          </cell>
          <cell r="AD355">
            <v>145000</v>
          </cell>
          <cell r="AE355">
            <v>350000</v>
          </cell>
          <cell r="AF355">
            <v>70000</v>
          </cell>
          <cell r="AG355">
            <v>250000</v>
          </cell>
          <cell r="AH355">
            <v>110000</v>
          </cell>
          <cell r="AI355">
            <v>40000</v>
          </cell>
          <cell r="AJ355">
            <v>75000</v>
          </cell>
          <cell r="AK355">
            <v>300000</v>
          </cell>
          <cell r="AL355">
            <v>95000</v>
          </cell>
          <cell r="AM355">
            <v>160000</v>
          </cell>
        </row>
        <row r="356">
          <cell r="B356">
            <v>5131001</v>
          </cell>
          <cell r="C356" t="str">
            <v xml:space="preserve">          ค่าซ่อมแซมสิ่งก่อสร้าง</v>
          </cell>
          <cell r="D356">
            <v>3996000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600000</v>
          </cell>
          <cell r="N356">
            <v>20000</v>
          </cell>
          <cell r="O356">
            <v>10000</v>
          </cell>
          <cell r="P356">
            <v>150000</v>
          </cell>
          <cell r="Q356">
            <v>50000</v>
          </cell>
          <cell r="R356">
            <v>200000</v>
          </cell>
          <cell r="S356">
            <v>70000</v>
          </cell>
          <cell r="T356">
            <v>120000</v>
          </cell>
          <cell r="U356">
            <v>110000</v>
          </cell>
          <cell r="V356">
            <v>16000</v>
          </cell>
          <cell r="W356">
            <v>1575000</v>
          </cell>
          <cell r="X356">
            <v>50000</v>
          </cell>
          <cell r="Y356">
            <v>50000</v>
          </cell>
          <cell r="Z356">
            <v>80000</v>
          </cell>
          <cell r="AA356">
            <v>100000</v>
          </cell>
          <cell r="AB356">
            <v>30000</v>
          </cell>
          <cell r="AC356">
            <v>250000</v>
          </cell>
          <cell r="AD356">
            <v>50000</v>
          </cell>
          <cell r="AE356">
            <v>70000</v>
          </cell>
          <cell r="AF356">
            <v>30000</v>
          </cell>
          <cell r="AG356">
            <v>100000</v>
          </cell>
          <cell r="AH356">
            <v>40000</v>
          </cell>
          <cell r="AI356">
            <v>10000</v>
          </cell>
          <cell r="AJ356">
            <v>25000</v>
          </cell>
          <cell r="AK356">
            <v>100000</v>
          </cell>
          <cell r="AL356">
            <v>30000</v>
          </cell>
          <cell r="AM356">
            <v>60000</v>
          </cell>
        </row>
        <row r="357">
          <cell r="B357">
            <v>5131002</v>
          </cell>
          <cell r="C357" t="str">
            <v xml:space="preserve">          ค่าซ่อมแซมเครื่องจักรกล</v>
          </cell>
          <cell r="D357">
            <v>4466500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60000</v>
          </cell>
          <cell r="J357">
            <v>0</v>
          </cell>
          <cell r="K357">
            <v>0</v>
          </cell>
          <cell r="L357">
            <v>0</v>
          </cell>
          <cell r="M357">
            <v>2000000</v>
          </cell>
          <cell r="N357">
            <v>30000</v>
          </cell>
          <cell r="O357">
            <v>21500</v>
          </cell>
          <cell r="P357">
            <v>170000</v>
          </cell>
          <cell r="Q357">
            <v>50000</v>
          </cell>
          <cell r="R357">
            <v>100000</v>
          </cell>
          <cell r="S357">
            <v>50000</v>
          </cell>
          <cell r="T357">
            <v>20000</v>
          </cell>
          <cell r="U357">
            <v>200000</v>
          </cell>
          <cell r="V357">
            <v>25000</v>
          </cell>
          <cell r="W357">
            <v>525000</v>
          </cell>
          <cell r="X357">
            <v>50000</v>
          </cell>
          <cell r="Y357">
            <v>50000</v>
          </cell>
          <cell r="Z357">
            <v>120000</v>
          </cell>
          <cell r="AA357">
            <v>50000</v>
          </cell>
          <cell r="AB357">
            <v>40000</v>
          </cell>
          <cell r="AC357">
            <v>200000</v>
          </cell>
          <cell r="AD357">
            <v>70000</v>
          </cell>
          <cell r="AE357">
            <v>250000</v>
          </cell>
          <cell r="AF357">
            <v>20000</v>
          </cell>
          <cell r="AG357">
            <v>100000</v>
          </cell>
          <cell r="AH357">
            <v>40000</v>
          </cell>
          <cell r="AI357">
            <v>20000</v>
          </cell>
          <cell r="AJ357">
            <v>25000</v>
          </cell>
          <cell r="AK357">
            <v>100000</v>
          </cell>
          <cell r="AL357">
            <v>30000</v>
          </cell>
          <cell r="AM357">
            <v>50000</v>
          </cell>
        </row>
        <row r="358">
          <cell r="B358">
            <v>5131003</v>
          </cell>
          <cell r="C358" t="str">
            <v xml:space="preserve">          ค่าซ่อมแซมระบบไฟฟ้า</v>
          </cell>
          <cell r="D358">
            <v>6834006.7699999996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50000</v>
          </cell>
          <cell r="J358">
            <v>0</v>
          </cell>
          <cell r="K358">
            <v>0</v>
          </cell>
          <cell r="L358">
            <v>0</v>
          </cell>
          <cell r="M358">
            <v>5000000</v>
          </cell>
          <cell r="N358">
            <v>15000</v>
          </cell>
          <cell r="O358">
            <v>41006.769999999997</v>
          </cell>
          <cell r="P358">
            <v>120000</v>
          </cell>
          <cell r="Q358">
            <v>250000</v>
          </cell>
          <cell r="R358">
            <v>100000</v>
          </cell>
          <cell r="S358">
            <v>50000</v>
          </cell>
          <cell r="T358">
            <v>10000</v>
          </cell>
          <cell r="U358">
            <v>50000</v>
          </cell>
          <cell r="V358">
            <v>10000</v>
          </cell>
          <cell r="W358">
            <v>525000</v>
          </cell>
          <cell r="X358">
            <v>30000</v>
          </cell>
          <cell r="Y358">
            <v>18000</v>
          </cell>
          <cell r="Z358">
            <v>100000</v>
          </cell>
          <cell r="AA358">
            <v>40000</v>
          </cell>
          <cell r="AB358">
            <v>30000</v>
          </cell>
          <cell r="AC358">
            <v>20000</v>
          </cell>
          <cell r="AD358">
            <v>25000</v>
          </cell>
          <cell r="AE358">
            <v>30000</v>
          </cell>
          <cell r="AF358">
            <v>20000</v>
          </cell>
          <cell r="AG358">
            <v>50000</v>
          </cell>
          <cell r="AH358">
            <v>30000</v>
          </cell>
          <cell r="AI358">
            <v>10000</v>
          </cell>
          <cell r="AJ358">
            <v>25000</v>
          </cell>
          <cell r="AK358">
            <v>100000</v>
          </cell>
          <cell r="AL358">
            <v>35000</v>
          </cell>
          <cell r="AM358">
            <v>50000</v>
          </cell>
        </row>
        <row r="359">
          <cell r="B359">
            <v>514</v>
          </cell>
          <cell r="C359" t="str">
            <v xml:space="preserve">     ค่าจ้างเหมาผลิตน้ำ</v>
          </cell>
          <cell r="D359">
            <v>30733240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22764000</v>
          </cell>
          <cell r="N359">
            <v>5000</v>
          </cell>
          <cell r="O359">
            <v>0</v>
          </cell>
          <cell r="P359">
            <v>0</v>
          </cell>
          <cell r="Q359">
            <v>790320</v>
          </cell>
          <cell r="R359">
            <v>606000</v>
          </cell>
          <cell r="S359">
            <v>150000</v>
          </cell>
          <cell r="T359">
            <v>128000</v>
          </cell>
          <cell r="U359">
            <v>590000</v>
          </cell>
          <cell r="V359">
            <v>2000</v>
          </cell>
          <cell r="W359">
            <v>1581000</v>
          </cell>
          <cell r="X359">
            <v>270000</v>
          </cell>
          <cell r="Y359">
            <v>120000</v>
          </cell>
          <cell r="Z359">
            <v>158000</v>
          </cell>
          <cell r="AA359">
            <v>128000</v>
          </cell>
          <cell r="AB359">
            <v>370000</v>
          </cell>
          <cell r="AC359">
            <v>610000</v>
          </cell>
          <cell r="AD359">
            <v>626000</v>
          </cell>
          <cell r="AE359">
            <v>276000</v>
          </cell>
          <cell r="AF359">
            <v>330000</v>
          </cell>
          <cell r="AG359">
            <v>240000</v>
          </cell>
          <cell r="AH359">
            <v>240000</v>
          </cell>
          <cell r="AI359">
            <v>0</v>
          </cell>
          <cell r="AJ359">
            <v>144000</v>
          </cell>
          <cell r="AK359">
            <v>493920</v>
          </cell>
          <cell r="AL359">
            <v>108000</v>
          </cell>
          <cell r="AM359">
            <v>3000</v>
          </cell>
        </row>
        <row r="360">
          <cell r="B360">
            <v>5141001</v>
          </cell>
          <cell r="C360" t="str">
            <v xml:space="preserve">          ค่าจ้างเหมาผลิตน้ำ</v>
          </cell>
          <cell r="D360">
            <v>30186240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22764000</v>
          </cell>
          <cell r="N360">
            <v>0</v>
          </cell>
          <cell r="O360">
            <v>0</v>
          </cell>
          <cell r="P360">
            <v>0</v>
          </cell>
          <cell r="Q360">
            <v>760320</v>
          </cell>
          <cell r="R360">
            <v>576000</v>
          </cell>
          <cell r="S360">
            <v>0</v>
          </cell>
          <cell r="T360">
            <v>120000</v>
          </cell>
          <cell r="U360">
            <v>540000</v>
          </cell>
          <cell r="V360">
            <v>0</v>
          </cell>
          <cell r="W360">
            <v>1560000</v>
          </cell>
          <cell r="X360">
            <v>270000</v>
          </cell>
          <cell r="Y360">
            <v>120000</v>
          </cell>
          <cell r="Z360">
            <v>108000</v>
          </cell>
          <cell r="AA360">
            <v>120000</v>
          </cell>
          <cell r="AB360">
            <v>360000</v>
          </cell>
          <cell r="AC360">
            <v>600000</v>
          </cell>
          <cell r="AD360">
            <v>576000</v>
          </cell>
          <cell r="AE360">
            <v>216000</v>
          </cell>
          <cell r="AF360">
            <v>330000</v>
          </cell>
          <cell r="AG360">
            <v>240000</v>
          </cell>
          <cell r="AH360">
            <v>240000</v>
          </cell>
          <cell r="AI360">
            <v>0</v>
          </cell>
          <cell r="AJ360">
            <v>144000</v>
          </cell>
          <cell r="AK360">
            <v>433920</v>
          </cell>
          <cell r="AL360">
            <v>108000</v>
          </cell>
          <cell r="AM360">
            <v>0</v>
          </cell>
        </row>
        <row r="361">
          <cell r="B361">
            <v>5141002</v>
          </cell>
          <cell r="C361" t="str">
            <v xml:space="preserve">          ค่าจ้างเหมาสูบน้ำ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</row>
        <row r="362">
          <cell r="B362">
            <v>5141003</v>
          </cell>
          <cell r="C362" t="str">
            <v xml:space="preserve">          ค่าจ้างระวังดูแลรักษาน้ำ</v>
          </cell>
          <cell r="D362">
            <v>547000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5000</v>
          </cell>
          <cell r="O362">
            <v>0</v>
          </cell>
          <cell r="P362">
            <v>0</v>
          </cell>
          <cell r="Q362">
            <v>30000</v>
          </cell>
          <cell r="R362">
            <v>30000</v>
          </cell>
          <cell r="S362">
            <v>150000</v>
          </cell>
          <cell r="T362">
            <v>8000</v>
          </cell>
          <cell r="U362">
            <v>50000</v>
          </cell>
          <cell r="V362">
            <v>2000</v>
          </cell>
          <cell r="W362">
            <v>21000</v>
          </cell>
          <cell r="X362">
            <v>0</v>
          </cell>
          <cell r="Y362">
            <v>0</v>
          </cell>
          <cell r="Z362">
            <v>50000</v>
          </cell>
          <cell r="AA362">
            <v>8000</v>
          </cell>
          <cell r="AB362">
            <v>10000</v>
          </cell>
          <cell r="AC362">
            <v>10000</v>
          </cell>
          <cell r="AD362">
            <v>50000</v>
          </cell>
          <cell r="AE362">
            <v>60000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60000</v>
          </cell>
          <cell r="AL362">
            <v>0</v>
          </cell>
          <cell r="AM362">
            <v>3000</v>
          </cell>
        </row>
        <row r="363">
          <cell r="B363">
            <v>5151001</v>
          </cell>
          <cell r="C363" t="str">
            <v xml:space="preserve">          ค่าเช่าระบบผลิต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</row>
        <row r="364">
          <cell r="B364">
            <v>52</v>
          </cell>
          <cell r="C364" t="str">
            <v xml:space="preserve">   ต้นทุนการจำหน่าย</v>
          </cell>
          <cell r="D364">
            <v>183510902.12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30000</v>
          </cell>
          <cell r="J364">
            <v>0</v>
          </cell>
          <cell r="K364">
            <v>90000</v>
          </cell>
          <cell r="L364">
            <v>0</v>
          </cell>
          <cell r="M364">
            <v>64494900</v>
          </cell>
          <cell r="N364">
            <v>920740</v>
          </cell>
          <cell r="O364">
            <v>2627516.87</v>
          </cell>
          <cell r="P364">
            <v>9593750</v>
          </cell>
          <cell r="Q364">
            <v>2455200</v>
          </cell>
          <cell r="R364">
            <v>2114410</v>
          </cell>
          <cell r="S364">
            <v>1793740</v>
          </cell>
          <cell r="T364">
            <v>1633450</v>
          </cell>
          <cell r="U364">
            <v>7811550</v>
          </cell>
          <cell r="V364">
            <v>453980</v>
          </cell>
          <cell r="W364">
            <v>31605625.25</v>
          </cell>
          <cell r="X364">
            <v>1993470</v>
          </cell>
          <cell r="Y364">
            <v>2121030</v>
          </cell>
          <cell r="Z364">
            <v>4942300</v>
          </cell>
          <cell r="AA364">
            <v>3217970</v>
          </cell>
          <cell r="AB364">
            <v>1001580</v>
          </cell>
          <cell r="AC364">
            <v>6423740</v>
          </cell>
          <cell r="AD364">
            <v>2868560</v>
          </cell>
          <cell r="AE364">
            <v>7919390</v>
          </cell>
          <cell r="AF364">
            <v>1146190</v>
          </cell>
          <cell r="AG364">
            <v>14092380</v>
          </cell>
          <cell r="AH364">
            <v>2203340</v>
          </cell>
          <cell r="AI364">
            <v>572110</v>
          </cell>
          <cell r="AJ364">
            <v>1379020</v>
          </cell>
          <cell r="AK364">
            <v>6287990</v>
          </cell>
          <cell r="AL364">
            <v>412320</v>
          </cell>
          <cell r="AM364">
            <v>1304650</v>
          </cell>
        </row>
        <row r="365">
          <cell r="B365">
            <v>521</v>
          </cell>
          <cell r="C365" t="str">
            <v xml:space="preserve">     ค่าวัสดุดำเนินการใช้ไปในการจำหน่าย</v>
          </cell>
          <cell r="D365">
            <v>382205.25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50000</v>
          </cell>
          <cell r="N365">
            <v>5000</v>
          </cell>
          <cell r="O365">
            <v>10450</v>
          </cell>
          <cell r="P365">
            <v>15000</v>
          </cell>
          <cell r="Q365">
            <v>10000</v>
          </cell>
          <cell r="R365">
            <v>20000</v>
          </cell>
          <cell r="S365">
            <v>6000</v>
          </cell>
          <cell r="T365">
            <v>20000</v>
          </cell>
          <cell r="U365">
            <v>12000</v>
          </cell>
          <cell r="V365">
            <v>0</v>
          </cell>
          <cell r="W365">
            <v>89255.25</v>
          </cell>
          <cell r="X365">
            <v>5000</v>
          </cell>
          <cell r="Y365">
            <v>4500</v>
          </cell>
          <cell r="Z365">
            <v>20000</v>
          </cell>
          <cell r="AA365">
            <v>20000</v>
          </cell>
          <cell r="AB365">
            <v>5000</v>
          </cell>
          <cell r="AC365">
            <v>10000</v>
          </cell>
          <cell r="AD365">
            <v>9000</v>
          </cell>
          <cell r="AE365">
            <v>15000</v>
          </cell>
          <cell r="AF365">
            <v>10000</v>
          </cell>
          <cell r="AG365">
            <v>10000</v>
          </cell>
          <cell r="AH365">
            <v>10000</v>
          </cell>
          <cell r="AI365">
            <v>10000</v>
          </cell>
          <cell r="AJ365">
            <v>6000</v>
          </cell>
          <cell r="AK365">
            <v>0</v>
          </cell>
          <cell r="AL365">
            <v>5000</v>
          </cell>
          <cell r="AM365">
            <v>5000</v>
          </cell>
        </row>
        <row r="366">
          <cell r="B366">
            <v>5211001</v>
          </cell>
          <cell r="C366" t="str">
            <v xml:space="preserve">          ค่าวัสดุดำเนินการใช้ไปในการจำหน่าย</v>
          </cell>
          <cell r="D366">
            <v>382205.25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50000</v>
          </cell>
          <cell r="N366">
            <v>5000</v>
          </cell>
          <cell r="O366">
            <v>10450</v>
          </cell>
          <cell r="P366">
            <v>15000</v>
          </cell>
          <cell r="Q366">
            <v>10000</v>
          </cell>
          <cell r="R366">
            <v>20000</v>
          </cell>
          <cell r="S366">
            <v>6000</v>
          </cell>
          <cell r="T366">
            <v>20000</v>
          </cell>
          <cell r="U366">
            <v>12000</v>
          </cell>
          <cell r="V366">
            <v>0</v>
          </cell>
          <cell r="W366">
            <v>89255.25</v>
          </cell>
          <cell r="X366">
            <v>5000</v>
          </cell>
          <cell r="Y366">
            <v>4500</v>
          </cell>
          <cell r="Z366">
            <v>20000</v>
          </cell>
          <cell r="AA366">
            <v>20000</v>
          </cell>
          <cell r="AB366">
            <v>5000</v>
          </cell>
          <cell r="AC366">
            <v>10000</v>
          </cell>
          <cell r="AD366">
            <v>9000</v>
          </cell>
          <cell r="AE366">
            <v>15000</v>
          </cell>
          <cell r="AF366">
            <v>10000</v>
          </cell>
          <cell r="AG366">
            <v>10000</v>
          </cell>
          <cell r="AH366">
            <v>10000</v>
          </cell>
          <cell r="AI366">
            <v>10000</v>
          </cell>
          <cell r="AJ366">
            <v>6000</v>
          </cell>
          <cell r="AK366">
            <v>0</v>
          </cell>
          <cell r="AL366">
            <v>5000</v>
          </cell>
          <cell r="AM366">
            <v>5000</v>
          </cell>
        </row>
        <row r="367">
          <cell r="B367">
            <v>5211002</v>
          </cell>
          <cell r="C367" t="str">
            <v xml:space="preserve">          ผลต่างทางด้านราคาจากการสั่งซื้อต่างประเทศ -จำหน่าย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</row>
        <row r="368">
          <cell r="B368">
            <v>522</v>
          </cell>
          <cell r="C368" t="str">
            <v xml:space="preserve">     ค่าซ่อมแซม - ระบบจำหน่าย</v>
          </cell>
          <cell r="D368">
            <v>78882536.870000005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90000</v>
          </cell>
          <cell r="L368">
            <v>0</v>
          </cell>
          <cell r="M368">
            <v>25500000</v>
          </cell>
          <cell r="N368">
            <v>200000</v>
          </cell>
          <cell r="O368">
            <v>1073536.8700000001</v>
          </cell>
          <cell r="P368">
            <v>3100000</v>
          </cell>
          <cell r="Q368">
            <v>1265000</v>
          </cell>
          <cell r="R368">
            <v>500000</v>
          </cell>
          <cell r="S368">
            <v>560000</v>
          </cell>
          <cell r="T368">
            <v>300000</v>
          </cell>
          <cell r="U368">
            <v>2200000</v>
          </cell>
          <cell r="V368">
            <v>280000</v>
          </cell>
          <cell r="W368">
            <v>18850000</v>
          </cell>
          <cell r="X368">
            <v>525000</v>
          </cell>
          <cell r="Y368">
            <v>490000</v>
          </cell>
          <cell r="Z368">
            <v>2000000</v>
          </cell>
          <cell r="AA368">
            <v>780000</v>
          </cell>
          <cell r="AB368">
            <v>500000</v>
          </cell>
          <cell r="AC368">
            <v>3000000</v>
          </cell>
          <cell r="AD368">
            <v>1500000</v>
          </cell>
          <cell r="AE368">
            <v>4030000</v>
          </cell>
          <cell r="AF368">
            <v>390000</v>
          </cell>
          <cell r="AG368">
            <v>8090000</v>
          </cell>
          <cell r="AH368">
            <v>600000</v>
          </cell>
          <cell r="AI368">
            <v>150000</v>
          </cell>
          <cell r="AJ368">
            <v>504000</v>
          </cell>
          <cell r="AK368">
            <v>1500000</v>
          </cell>
          <cell r="AL368">
            <v>305000</v>
          </cell>
          <cell r="AM368">
            <v>600000</v>
          </cell>
        </row>
        <row r="369">
          <cell r="B369">
            <v>5221001</v>
          </cell>
          <cell r="C369" t="str">
            <v xml:space="preserve">          ค่าซ่อมแซมระบบประปา</v>
          </cell>
          <cell r="D369">
            <v>75333536.870000005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90000</v>
          </cell>
          <cell r="L369">
            <v>0</v>
          </cell>
          <cell r="M369">
            <v>24000000</v>
          </cell>
          <cell r="N369">
            <v>200000</v>
          </cell>
          <cell r="O369">
            <v>1073536.8700000001</v>
          </cell>
          <cell r="P369">
            <v>2600000</v>
          </cell>
          <cell r="Q369">
            <v>1200000</v>
          </cell>
          <cell r="R369">
            <v>500000</v>
          </cell>
          <cell r="S369">
            <v>500000</v>
          </cell>
          <cell r="T369">
            <v>300000</v>
          </cell>
          <cell r="U369">
            <v>2200000</v>
          </cell>
          <cell r="V369">
            <v>280000</v>
          </cell>
          <cell r="W369">
            <v>17850000</v>
          </cell>
          <cell r="X369">
            <v>500000</v>
          </cell>
          <cell r="Y369">
            <v>450000</v>
          </cell>
          <cell r="Z369">
            <v>2000000</v>
          </cell>
          <cell r="AA369">
            <v>600000</v>
          </cell>
          <cell r="AB369">
            <v>500000</v>
          </cell>
          <cell r="AC369">
            <v>3000000</v>
          </cell>
          <cell r="AD369">
            <v>1500000</v>
          </cell>
          <cell r="AE369">
            <v>4000000</v>
          </cell>
          <cell r="AF369">
            <v>390000</v>
          </cell>
          <cell r="AG369">
            <v>8000000</v>
          </cell>
          <cell r="AH369">
            <v>600000</v>
          </cell>
          <cell r="AI369">
            <v>150000</v>
          </cell>
          <cell r="AJ369">
            <v>450000</v>
          </cell>
          <cell r="AK369">
            <v>1500000</v>
          </cell>
          <cell r="AL369">
            <v>300000</v>
          </cell>
          <cell r="AM369">
            <v>600000</v>
          </cell>
        </row>
        <row r="370">
          <cell r="B370">
            <v>5221002</v>
          </cell>
          <cell r="C370" t="str">
            <v xml:space="preserve">          ค่าซ่อมแซมสิ่งก่อสร้าง - ระบบจำหน่าย</v>
          </cell>
          <cell r="D370">
            <v>1118000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500000</v>
          </cell>
          <cell r="N370">
            <v>0</v>
          </cell>
          <cell r="O370">
            <v>0</v>
          </cell>
          <cell r="P370">
            <v>70000</v>
          </cell>
          <cell r="Q370">
            <v>15000</v>
          </cell>
          <cell r="R370">
            <v>0</v>
          </cell>
          <cell r="S370">
            <v>20000</v>
          </cell>
          <cell r="T370">
            <v>0</v>
          </cell>
          <cell r="U370">
            <v>0</v>
          </cell>
          <cell r="V370">
            <v>0</v>
          </cell>
          <cell r="W370">
            <v>300000</v>
          </cell>
          <cell r="X370">
            <v>10000</v>
          </cell>
          <cell r="Y370">
            <v>35000</v>
          </cell>
          <cell r="Z370">
            <v>0</v>
          </cell>
          <cell r="AA370">
            <v>100000</v>
          </cell>
          <cell r="AB370">
            <v>0</v>
          </cell>
          <cell r="AC370">
            <v>0</v>
          </cell>
          <cell r="AD370">
            <v>0</v>
          </cell>
          <cell r="AE370">
            <v>10000</v>
          </cell>
          <cell r="AF370">
            <v>0</v>
          </cell>
          <cell r="AG370">
            <v>40000</v>
          </cell>
          <cell r="AH370">
            <v>0</v>
          </cell>
          <cell r="AI370">
            <v>0</v>
          </cell>
          <cell r="AJ370">
            <v>18000</v>
          </cell>
          <cell r="AK370">
            <v>0</v>
          </cell>
          <cell r="AL370">
            <v>0</v>
          </cell>
          <cell r="AM370">
            <v>0</v>
          </cell>
        </row>
        <row r="371">
          <cell r="B371">
            <v>5221003</v>
          </cell>
          <cell r="C371" t="str">
            <v xml:space="preserve">          ค่าซ่อมแซมเครื่องจักรกล-ระบบจำหน่าย</v>
          </cell>
          <cell r="D371">
            <v>1443000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500000</v>
          </cell>
          <cell r="N371">
            <v>0</v>
          </cell>
          <cell r="O371">
            <v>0</v>
          </cell>
          <cell r="P371">
            <v>250000</v>
          </cell>
          <cell r="Q371">
            <v>35000</v>
          </cell>
          <cell r="R371">
            <v>0</v>
          </cell>
          <cell r="S371">
            <v>20000</v>
          </cell>
          <cell r="T371">
            <v>0</v>
          </cell>
          <cell r="U371">
            <v>0</v>
          </cell>
          <cell r="V371">
            <v>0</v>
          </cell>
          <cell r="W371">
            <v>500000</v>
          </cell>
          <cell r="X371">
            <v>10000</v>
          </cell>
          <cell r="Y371">
            <v>5000</v>
          </cell>
          <cell r="Z371">
            <v>0</v>
          </cell>
          <cell r="AA371">
            <v>50000</v>
          </cell>
          <cell r="AB371">
            <v>0</v>
          </cell>
          <cell r="AC371">
            <v>0</v>
          </cell>
          <cell r="AD371">
            <v>0</v>
          </cell>
          <cell r="AE371">
            <v>10000</v>
          </cell>
          <cell r="AF371">
            <v>0</v>
          </cell>
          <cell r="AG371">
            <v>40000</v>
          </cell>
          <cell r="AH371">
            <v>0</v>
          </cell>
          <cell r="AI371">
            <v>0</v>
          </cell>
          <cell r="AJ371">
            <v>18000</v>
          </cell>
          <cell r="AK371">
            <v>0</v>
          </cell>
          <cell r="AL371">
            <v>5000</v>
          </cell>
          <cell r="AM371">
            <v>0</v>
          </cell>
        </row>
        <row r="372">
          <cell r="B372">
            <v>5221004</v>
          </cell>
          <cell r="C372" t="str">
            <v xml:space="preserve">         ค่าซ่อมแซมระบบไฟฟ้า-ระบบจำหน่าย</v>
          </cell>
          <cell r="D372">
            <v>988000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500000</v>
          </cell>
          <cell r="N372">
            <v>0</v>
          </cell>
          <cell r="O372">
            <v>0</v>
          </cell>
          <cell r="P372">
            <v>180000</v>
          </cell>
          <cell r="Q372">
            <v>15000</v>
          </cell>
          <cell r="R372">
            <v>0</v>
          </cell>
          <cell r="S372">
            <v>20000</v>
          </cell>
          <cell r="T372">
            <v>0</v>
          </cell>
          <cell r="U372">
            <v>0</v>
          </cell>
          <cell r="V372">
            <v>0</v>
          </cell>
          <cell r="W372">
            <v>200000</v>
          </cell>
          <cell r="X372">
            <v>5000</v>
          </cell>
          <cell r="Y372">
            <v>0</v>
          </cell>
          <cell r="Z372">
            <v>0</v>
          </cell>
          <cell r="AA372">
            <v>30000</v>
          </cell>
          <cell r="AB372">
            <v>0</v>
          </cell>
          <cell r="AC372">
            <v>0</v>
          </cell>
          <cell r="AD372">
            <v>0</v>
          </cell>
          <cell r="AE372">
            <v>10000</v>
          </cell>
          <cell r="AF372">
            <v>0</v>
          </cell>
          <cell r="AG372">
            <v>10000</v>
          </cell>
          <cell r="AH372">
            <v>0</v>
          </cell>
          <cell r="AI372">
            <v>0</v>
          </cell>
          <cell r="AJ372">
            <v>18000</v>
          </cell>
          <cell r="AK372">
            <v>0</v>
          </cell>
          <cell r="AL372">
            <v>0</v>
          </cell>
          <cell r="AM372">
            <v>0</v>
          </cell>
        </row>
        <row r="373">
          <cell r="B373">
            <v>523</v>
          </cell>
          <cell r="C373" t="str">
            <v xml:space="preserve">     ค่าระวางบรรทุกและขนส่ง</v>
          </cell>
          <cell r="D373">
            <v>530400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30000</v>
          </cell>
          <cell r="J373">
            <v>0</v>
          </cell>
          <cell r="K373">
            <v>0</v>
          </cell>
          <cell r="L373">
            <v>0</v>
          </cell>
          <cell r="M373">
            <v>300000</v>
          </cell>
          <cell r="N373">
            <v>8000</v>
          </cell>
          <cell r="O373">
            <v>1500</v>
          </cell>
          <cell r="P373">
            <v>0</v>
          </cell>
          <cell r="Q373">
            <v>25000</v>
          </cell>
          <cell r="R373">
            <v>12000</v>
          </cell>
          <cell r="S373">
            <v>2000</v>
          </cell>
          <cell r="T373">
            <v>30000</v>
          </cell>
          <cell r="U373">
            <v>0</v>
          </cell>
          <cell r="V373">
            <v>3700</v>
          </cell>
          <cell r="W373">
            <v>20500</v>
          </cell>
          <cell r="X373">
            <v>0</v>
          </cell>
          <cell r="Y373">
            <v>9000</v>
          </cell>
          <cell r="Z373">
            <v>16000</v>
          </cell>
          <cell r="AA373">
            <v>2500</v>
          </cell>
          <cell r="AB373">
            <v>5000</v>
          </cell>
          <cell r="AC373">
            <v>5000</v>
          </cell>
          <cell r="AD373">
            <v>6000</v>
          </cell>
          <cell r="AE373">
            <v>8000</v>
          </cell>
          <cell r="AF373">
            <v>2700</v>
          </cell>
          <cell r="AG373">
            <v>2500</v>
          </cell>
          <cell r="AH373">
            <v>1000</v>
          </cell>
          <cell r="AI373">
            <v>5000</v>
          </cell>
          <cell r="AJ373">
            <v>10000</v>
          </cell>
          <cell r="AK373">
            <v>1000</v>
          </cell>
          <cell r="AL373">
            <v>15000</v>
          </cell>
          <cell r="AM373">
            <v>9000</v>
          </cell>
        </row>
        <row r="374">
          <cell r="B374">
            <v>5231001</v>
          </cell>
          <cell r="C374" t="str">
            <v xml:space="preserve">          ค่าระวางบรรทุกและขนส่ง</v>
          </cell>
          <cell r="D374">
            <v>116400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30000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1000</v>
          </cell>
          <cell r="O374">
            <v>0</v>
          </cell>
          <cell r="P374">
            <v>0</v>
          </cell>
          <cell r="Q374">
            <v>5000</v>
          </cell>
          <cell r="R374">
            <v>2000</v>
          </cell>
          <cell r="S374">
            <v>2000</v>
          </cell>
          <cell r="T374">
            <v>5000</v>
          </cell>
          <cell r="U374">
            <v>0</v>
          </cell>
          <cell r="V374">
            <v>1200</v>
          </cell>
          <cell r="W374">
            <v>10500</v>
          </cell>
          <cell r="X374">
            <v>0</v>
          </cell>
          <cell r="Y374">
            <v>4000</v>
          </cell>
          <cell r="Z374">
            <v>6000</v>
          </cell>
          <cell r="AA374">
            <v>2500</v>
          </cell>
          <cell r="AB374">
            <v>5000</v>
          </cell>
          <cell r="AC374">
            <v>5000</v>
          </cell>
          <cell r="AD374">
            <v>5000</v>
          </cell>
          <cell r="AE374">
            <v>3000</v>
          </cell>
          <cell r="AF374">
            <v>2700</v>
          </cell>
          <cell r="AG374">
            <v>2500</v>
          </cell>
          <cell r="AH374">
            <v>1000</v>
          </cell>
          <cell r="AI374">
            <v>5000</v>
          </cell>
          <cell r="AJ374">
            <v>5000</v>
          </cell>
          <cell r="AK374">
            <v>1000</v>
          </cell>
          <cell r="AL374">
            <v>10000</v>
          </cell>
          <cell r="AM374">
            <v>2000</v>
          </cell>
        </row>
        <row r="375">
          <cell r="B375">
            <v>5231002</v>
          </cell>
          <cell r="C375" t="str">
            <v xml:space="preserve">          ค่าน้ำมันเชื้อเพลิง - ระบบจำหน่าย</v>
          </cell>
          <cell r="D375">
            <v>414000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300000</v>
          </cell>
          <cell r="N375">
            <v>7000</v>
          </cell>
          <cell r="O375">
            <v>1500</v>
          </cell>
          <cell r="P375">
            <v>0</v>
          </cell>
          <cell r="Q375">
            <v>20000</v>
          </cell>
          <cell r="R375">
            <v>10000</v>
          </cell>
          <cell r="S375">
            <v>0</v>
          </cell>
          <cell r="T375">
            <v>25000</v>
          </cell>
          <cell r="U375">
            <v>0</v>
          </cell>
          <cell r="V375">
            <v>2500</v>
          </cell>
          <cell r="W375">
            <v>10000</v>
          </cell>
          <cell r="X375">
            <v>0</v>
          </cell>
          <cell r="Y375">
            <v>5000</v>
          </cell>
          <cell r="Z375">
            <v>10000</v>
          </cell>
          <cell r="AA375">
            <v>0</v>
          </cell>
          <cell r="AB375">
            <v>0</v>
          </cell>
          <cell r="AC375">
            <v>0</v>
          </cell>
          <cell r="AD375">
            <v>1000</v>
          </cell>
          <cell r="AE375">
            <v>5000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5000</v>
          </cell>
          <cell r="AK375">
            <v>0</v>
          </cell>
          <cell r="AL375">
            <v>5000</v>
          </cell>
          <cell r="AM375">
            <v>7000</v>
          </cell>
        </row>
        <row r="376">
          <cell r="B376">
            <v>524</v>
          </cell>
          <cell r="C376" t="str">
            <v xml:space="preserve">     ค่าพลังงาน</v>
          </cell>
          <cell r="D376">
            <v>103715760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38644900</v>
          </cell>
          <cell r="N376">
            <v>707740</v>
          </cell>
          <cell r="O376">
            <v>1542030</v>
          </cell>
          <cell r="P376">
            <v>6478750</v>
          </cell>
          <cell r="Q376">
            <v>1155200</v>
          </cell>
          <cell r="R376">
            <v>1582410</v>
          </cell>
          <cell r="S376">
            <v>1225740</v>
          </cell>
          <cell r="T376">
            <v>1283450</v>
          </cell>
          <cell r="U376">
            <v>5599550</v>
          </cell>
          <cell r="V376">
            <v>170280</v>
          </cell>
          <cell r="W376">
            <v>12645870</v>
          </cell>
          <cell r="X376">
            <v>1463470</v>
          </cell>
          <cell r="Y376">
            <v>1617530</v>
          </cell>
          <cell r="Z376">
            <v>2906300</v>
          </cell>
          <cell r="AA376">
            <v>2415470</v>
          </cell>
          <cell r="AB376">
            <v>491580</v>
          </cell>
          <cell r="AC376">
            <v>3408740</v>
          </cell>
          <cell r="AD376">
            <v>1353560</v>
          </cell>
          <cell r="AE376">
            <v>3866390</v>
          </cell>
          <cell r="AF376">
            <v>743490</v>
          </cell>
          <cell r="AG376">
            <v>5989880</v>
          </cell>
          <cell r="AH376">
            <v>1592340</v>
          </cell>
          <cell r="AI376">
            <v>407110</v>
          </cell>
          <cell r="AJ376">
            <v>859020</v>
          </cell>
          <cell r="AK376">
            <v>4786990</v>
          </cell>
          <cell r="AL376">
            <v>87320</v>
          </cell>
          <cell r="AM376">
            <v>690650</v>
          </cell>
        </row>
        <row r="377">
          <cell r="B377">
            <v>5241001</v>
          </cell>
          <cell r="C377" t="str">
            <v xml:space="preserve">          ค่าไฟฟ้า - ระบบจำหน่าย</v>
          </cell>
          <cell r="D377">
            <v>103715760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38644900</v>
          </cell>
          <cell r="N377">
            <v>707740</v>
          </cell>
          <cell r="O377">
            <v>1542030</v>
          </cell>
          <cell r="P377">
            <v>6478750</v>
          </cell>
          <cell r="Q377">
            <v>1155200</v>
          </cell>
          <cell r="R377">
            <v>1582410</v>
          </cell>
          <cell r="S377">
            <v>1225740</v>
          </cell>
          <cell r="T377">
            <v>1283450</v>
          </cell>
          <cell r="U377">
            <v>5599550</v>
          </cell>
          <cell r="V377">
            <v>170280</v>
          </cell>
          <cell r="W377">
            <v>12645870</v>
          </cell>
          <cell r="X377">
            <v>1463470</v>
          </cell>
          <cell r="Y377">
            <v>1617530</v>
          </cell>
          <cell r="Z377">
            <v>2906300</v>
          </cell>
          <cell r="AA377">
            <v>2415470</v>
          </cell>
          <cell r="AB377">
            <v>491580</v>
          </cell>
          <cell r="AC377">
            <v>3408740</v>
          </cell>
          <cell r="AD377">
            <v>1353560</v>
          </cell>
          <cell r="AE377">
            <v>3866390</v>
          </cell>
          <cell r="AF377">
            <v>743490</v>
          </cell>
          <cell r="AG377">
            <v>5989880</v>
          </cell>
          <cell r="AH377">
            <v>1592340</v>
          </cell>
          <cell r="AI377">
            <v>407110</v>
          </cell>
          <cell r="AJ377">
            <v>859020</v>
          </cell>
          <cell r="AK377">
            <v>4786990</v>
          </cell>
          <cell r="AL377">
            <v>87320</v>
          </cell>
          <cell r="AM377">
            <v>690650</v>
          </cell>
        </row>
        <row r="378">
          <cell r="B378">
            <v>5241002</v>
          </cell>
          <cell r="C378" t="str">
            <v xml:space="preserve">          ค่าติดตั้งไฟฟ้า - ระบบจำหน่าย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</row>
        <row r="379">
          <cell r="B379">
            <v>525</v>
          </cell>
          <cell r="C379" t="str">
            <v xml:space="preserve">      ค่าจ้างเหมาทดสอบมาตร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</row>
        <row r="380">
          <cell r="B380">
            <v>5251001</v>
          </cell>
          <cell r="C380" t="str">
            <v xml:space="preserve">          ค่าจ้างเหมาทดสอบมาตร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</row>
        <row r="381">
          <cell r="B381">
            <v>53</v>
          </cell>
          <cell r="C381" t="str">
            <v xml:space="preserve">   ต้นทุนการติดตั้งและวางท่อ</v>
          </cell>
          <cell r="D381">
            <v>144712070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51398930</v>
          </cell>
          <cell r="N381">
            <v>377190</v>
          </cell>
          <cell r="O381">
            <v>9571920</v>
          </cell>
          <cell r="P381">
            <v>11427680</v>
          </cell>
          <cell r="Q381">
            <v>2024060</v>
          </cell>
          <cell r="R381">
            <v>1363930</v>
          </cell>
          <cell r="S381">
            <v>1377990</v>
          </cell>
          <cell r="T381">
            <v>1893350</v>
          </cell>
          <cell r="U381">
            <v>4717870</v>
          </cell>
          <cell r="V381">
            <v>175990</v>
          </cell>
          <cell r="W381">
            <v>12202360</v>
          </cell>
          <cell r="X381">
            <v>1781250</v>
          </cell>
          <cell r="Y381">
            <v>2029050</v>
          </cell>
          <cell r="Z381">
            <v>2481680</v>
          </cell>
          <cell r="AA381">
            <v>422740</v>
          </cell>
          <cell r="AB381">
            <v>255920</v>
          </cell>
          <cell r="AC381">
            <v>2812310</v>
          </cell>
          <cell r="AD381">
            <v>980130</v>
          </cell>
          <cell r="AE381">
            <v>8214430</v>
          </cell>
          <cell r="AF381">
            <v>928580</v>
          </cell>
          <cell r="AG381">
            <v>17672420</v>
          </cell>
          <cell r="AH381">
            <v>2636890</v>
          </cell>
          <cell r="AI381">
            <v>514960</v>
          </cell>
          <cell r="AJ381">
            <v>956450</v>
          </cell>
          <cell r="AK381">
            <v>4941160</v>
          </cell>
          <cell r="AL381">
            <v>733550</v>
          </cell>
          <cell r="AM381">
            <v>819280</v>
          </cell>
        </row>
        <row r="382">
          <cell r="B382">
            <v>531</v>
          </cell>
          <cell r="C382" t="str">
            <v xml:space="preserve">     วัสดุใช้ไป</v>
          </cell>
          <cell r="D382">
            <v>20853620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6668080</v>
          </cell>
          <cell r="N382">
            <v>100960</v>
          </cell>
          <cell r="O382">
            <v>1208950</v>
          </cell>
          <cell r="P382">
            <v>1536130</v>
          </cell>
          <cell r="Q382">
            <v>14800</v>
          </cell>
          <cell r="R382">
            <v>273520</v>
          </cell>
          <cell r="S382">
            <v>197280</v>
          </cell>
          <cell r="T382">
            <v>669670</v>
          </cell>
          <cell r="U382">
            <v>1097290</v>
          </cell>
          <cell r="V382">
            <v>59830</v>
          </cell>
          <cell r="W382">
            <v>1697750</v>
          </cell>
          <cell r="X382">
            <v>194790</v>
          </cell>
          <cell r="Y382">
            <v>195610</v>
          </cell>
          <cell r="Z382">
            <v>466030</v>
          </cell>
          <cell r="AA382">
            <v>187700</v>
          </cell>
          <cell r="AB382">
            <v>255920</v>
          </cell>
          <cell r="AC382">
            <v>472190</v>
          </cell>
          <cell r="AD382">
            <v>459030</v>
          </cell>
          <cell r="AE382">
            <v>1257680</v>
          </cell>
          <cell r="AF382">
            <v>632570</v>
          </cell>
          <cell r="AG382">
            <v>1572910</v>
          </cell>
          <cell r="AH382">
            <v>352930</v>
          </cell>
          <cell r="AI382">
            <v>124420</v>
          </cell>
          <cell r="AJ382">
            <v>197010</v>
          </cell>
          <cell r="AK382">
            <v>543030</v>
          </cell>
          <cell r="AL382">
            <v>265670</v>
          </cell>
          <cell r="AM382">
            <v>151870</v>
          </cell>
        </row>
        <row r="383">
          <cell r="B383">
            <v>5311001</v>
          </cell>
          <cell r="C383" t="str">
            <v xml:space="preserve">          ค่าวัสดุดำเนินการใช้ไปในการติดตั้ง</v>
          </cell>
          <cell r="D383">
            <v>19273370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6668080</v>
          </cell>
          <cell r="N383">
            <v>100960</v>
          </cell>
          <cell r="O383">
            <v>955100</v>
          </cell>
          <cell r="P383">
            <v>1536130</v>
          </cell>
          <cell r="Q383">
            <v>14800</v>
          </cell>
          <cell r="R383">
            <v>273520</v>
          </cell>
          <cell r="S383">
            <v>153240</v>
          </cell>
          <cell r="T383">
            <v>194090</v>
          </cell>
          <cell r="U383">
            <v>1083930</v>
          </cell>
          <cell r="V383">
            <v>59830</v>
          </cell>
          <cell r="W383">
            <v>1697750</v>
          </cell>
          <cell r="X383">
            <v>190440</v>
          </cell>
          <cell r="Y383">
            <v>195610</v>
          </cell>
          <cell r="Z383">
            <v>463270</v>
          </cell>
          <cell r="AA383">
            <v>97810</v>
          </cell>
          <cell r="AB383">
            <v>88770</v>
          </cell>
          <cell r="AC383">
            <v>472190</v>
          </cell>
          <cell r="AD383">
            <v>243630</v>
          </cell>
          <cell r="AE383">
            <v>1257680</v>
          </cell>
          <cell r="AF383">
            <v>370640</v>
          </cell>
          <cell r="AG383">
            <v>1572910</v>
          </cell>
          <cell r="AH383">
            <v>321830</v>
          </cell>
          <cell r="AI383">
            <v>124420</v>
          </cell>
          <cell r="AJ383">
            <v>197010</v>
          </cell>
          <cell r="AK383">
            <v>543030</v>
          </cell>
          <cell r="AL383">
            <v>244830</v>
          </cell>
          <cell r="AM383">
            <v>151870</v>
          </cell>
        </row>
        <row r="384">
          <cell r="B384">
            <v>5311002</v>
          </cell>
          <cell r="C384" t="str">
            <v xml:space="preserve">          วัสดุสิ้นเปลืองใช้ไป</v>
          </cell>
          <cell r="D384">
            <v>1580250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253850</v>
          </cell>
          <cell r="P384">
            <v>0</v>
          </cell>
          <cell r="Q384">
            <v>0</v>
          </cell>
          <cell r="R384">
            <v>0</v>
          </cell>
          <cell r="S384">
            <v>44040</v>
          </cell>
          <cell r="T384">
            <v>475580</v>
          </cell>
          <cell r="U384">
            <v>13360</v>
          </cell>
          <cell r="V384">
            <v>0</v>
          </cell>
          <cell r="W384">
            <v>0</v>
          </cell>
          <cell r="X384">
            <v>4350</v>
          </cell>
          <cell r="Y384">
            <v>0</v>
          </cell>
          <cell r="Z384">
            <v>2760</v>
          </cell>
          <cell r="AA384">
            <v>89890</v>
          </cell>
          <cell r="AB384">
            <v>167150</v>
          </cell>
          <cell r="AC384">
            <v>0</v>
          </cell>
          <cell r="AD384">
            <v>215400</v>
          </cell>
          <cell r="AE384">
            <v>0</v>
          </cell>
          <cell r="AF384">
            <v>261930</v>
          </cell>
          <cell r="AG384">
            <v>0</v>
          </cell>
          <cell r="AH384">
            <v>31100</v>
          </cell>
          <cell r="AI384">
            <v>0</v>
          </cell>
          <cell r="AJ384">
            <v>0</v>
          </cell>
          <cell r="AK384">
            <v>0</v>
          </cell>
          <cell r="AL384">
            <v>20840</v>
          </cell>
          <cell r="AM384">
            <v>0</v>
          </cell>
        </row>
        <row r="385">
          <cell r="B385">
            <v>5311003</v>
          </cell>
          <cell r="C385" t="str">
            <v xml:space="preserve">          ผลต่างทางด้านราคาจากการสั่งซื้อต่างประเทศ - ติดตั้ง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</row>
        <row r="386">
          <cell r="B386">
            <v>532</v>
          </cell>
          <cell r="C386" t="str">
            <v xml:space="preserve">     ค่าจ้าง</v>
          </cell>
          <cell r="D386">
            <v>123858450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44730850</v>
          </cell>
          <cell r="N386">
            <v>276230</v>
          </cell>
          <cell r="O386">
            <v>8362970</v>
          </cell>
          <cell r="P386">
            <v>9891550</v>
          </cell>
          <cell r="Q386">
            <v>2009260</v>
          </cell>
          <cell r="R386">
            <v>1090410</v>
          </cell>
          <cell r="S386">
            <v>1180710</v>
          </cell>
          <cell r="T386">
            <v>1223680</v>
          </cell>
          <cell r="U386">
            <v>3620580</v>
          </cell>
          <cell r="V386">
            <v>116160</v>
          </cell>
          <cell r="W386">
            <v>10504610</v>
          </cell>
          <cell r="X386">
            <v>1586460</v>
          </cell>
          <cell r="Y386">
            <v>1833440</v>
          </cell>
          <cell r="Z386">
            <v>2015650</v>
          </cell>
          <cell r="AA386">
            <v>235040</v>
          </cell>
          <cell r="AB386">
            <v>0</v>
          </cell>
          <cell r="AC386">
            <v>2340120</v>
          </cell>
          <cell r="AD386">
            <v>521100</v>
          </cell>
          <cell r="AE386">
            <v>6956750</v>
          </cell>
          <cell r="AF386">
            <v>296010</v>
          </cell>
          <cell r="AG386">
            <v>16099510</v>
          </cell>
          <cell r="AH386">
            <v>2283960</v>
          </cell>
          <cell r="AI386">
            <v>390540</v>
          </cell>
          <cell r="AJ386">
            <v>759440</v>
          </cell>
          <cell r="AK386">
            <v>4398130</v>
          </cell>
          <cell r="AL386">
            <v>467880</v>
          </cell>
          <cell r="AM386">
            <v>667410</v>
          </cell>
        </row>
        <row r="387">
          <cell r="B387">
            <v>5321002</v>
          </cell>
          <cell r="C387" t="str">
            <v xml:space="preserve">          ค่าจ้างเหมา</v>
          </cell>
          <cell r="D387">
            <v>123858450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44730850</v>
          </cell>
          <cell r="N387">
            <v>276230</v>
          </cell>
          <cell r="O387">
            <v>8362970</v>
          </cell>
          <cell r="P387">
            <v>9891550</v>
          </cell>
          <cell r="Q387">
            <v>2009260</v>
          </cell>
          <cell r="R387">
            <v>1090410</v>
          </cell>
          <cell r="S387">
            <v>1180710</v>
          </cell>
          <cell r="T387">
            <v>1223680</v>
          </cell>
          <cell r="U387">
            <v>3620580</v>
          </cell>
          <cell r="V387">
            <v>116160</v>
          </cell>
          <cell r="W387">
            <v>10504610</v>
          </cell>
          <cell r="X387">
            <v>1586460</v>
          </cell>
          <cell r="Y387">
            <v>1833440</v>
          </cell>
          <cell r="Z387">
            <v>2015650</v>
          </cell>
          <cell r="AA387">
            <v>235040</v>
          </cell>
          <cell r="AB387">
            <v>0</v>
          </cell>
          <cell r="AC387">
            <v>2340120</v>
          </cell>
          <cell r="AD387">
            <v>521100</v>
          </cell>
          <cell r="AE387">
            <v>6956750</v>
          </cell>
          <cell r="AF387">
            <v>296010</v>
          </cell>
          <cell r="AG387">
            <v>16099510</v>
          </cell>
          <cell r="AH387">
            <v>2283960</v>
          </cell>
          <cell r="AI387">
            <v>390540</v>
          </cell>
          <cell r="AJ387">
            <v>759440</v>
          </cell>
          <cell r="AK387">
            <v>4398130</v>
          </cell>
          <cell r="AL387">
            <v>467880</v>
          </cell>
          <cell r="AM387">
            <v>667410</v>
          </cell>
        </row>
        <row r="388">
          <cell r="B388">
            <v>541</v>
          </cell>
          <cell r="C388" t="str">
            <v xml:space="preserve">    ค่าใช้จ่ายในการผลิตน้ำดื่ม</v>
          </cell>
          <cell r="D388">
            <v>1205000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1205000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</row>
        <row r="389">
          <cell r="B389">
            <v>5411001</v>
          </cell>
          <cell r="C389" t="str">
            <v>ค่าน้ำโอน-น้ำดื่ม</v>
          </cell>
          <cell r="D389">
            <v>20000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20000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</row>
        <row r="390">
          <cell r="B390">
            <v>5411002</v>
          </cell>
          <cell r="C390" t="str">
            <v>ค่าไฟฟ้า-น้ำดื่ม</v>
          </cell>
          <cell r="D390">
            <v>30000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30000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</row>
        <row r="391">
          <cell r="B391">
            <v>5411003</v>
          </cell>
          <cell r="C391" t="str">
            <v>วัตถุดิบทางตรงใช้ไปในการผลิตน้ำดื่ม</v>
          </cell>
          <cell r="D391">
            <v>250000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250000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</row>
        <row r="392">
          <cell r="B392">
            <v>5411004</v>
          </cell>
          <cell r="C392" t="str">
            <v>วัตถุดิบทางอ้อมใช้ไปในการผลิตน้ำดื่ม</v>
          </cell>
          <cell r="D392">
            <v>50000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50000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</row>
        <row r="393">
          <cell r="B393">
            <v>5411005</v>
          </cell>
          <cell r="C393" t="str">
            <v>ค่าแรงงาน-น้ำดื่ม</v>
          </cell>
          <cell r="D393">
            <v>375000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375000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</row>
        <row r="394">
          <cell r="B394">
            <v>5421001</v>
          </cell>
          <cell r="C394" t="str">
            <v>ค่าซ่อมแซมและบำรุงเครื่องจักร-น้ำดื่ม</v>
          </cell>
          <cell r="D394">
            <v>50000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50000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</row>
        <row r="395">
          <cell r="B395">
            <v>5421002</v>
          </cell>
          <cell r="C395" t="str">
            <v>ค่าซ่อมแซมและบำรุงอาคารโรงงาน-น้ำดื่ม</v>
          </cell>
          <cell r="D395">
            <v>50000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50000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</row>
        <row r="396">
          <cell r="B396">
            <v>5421003</v>
          </cell>
          <cell r="C396" t="str">
            <v>ค่าวัสดุสิ้นเปลือง - น้ำดื่ม</v>
          </cell>
          <cell r="D396">
            <v>60000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60000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</row>
        <row r="397">
          <cell r="B397">
            <v>5421004</v>
          </cell>
          <cell r="C397" t="str">
            <v>ค่าวัสดุวิเคราะห์น้ำ-น้ำดื่ม</v>
          </cell>
          <cell r="D397">
            <v>50000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</row>
        <row r="398">
          <cell r="B398">
            <v>5431001</v>
          </cell>
          <cell r="C398" t="str">
            <v>ต้นทุนการผลิตน้ำดื่ม</v>
          </cell>
          <cell r="D398">
            <v>50000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50000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</row>
        <row r="399">
          <cell r="B399">
            <v>6279021</v>
          </cell>
          <cell r="C399" t="str">
            <v>ขาดทุนจากของเสียเกินปกติ</v>
          </cell>
          <cell r="D399">
            <v>20000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20000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</row>
        <row r="400">
          <cell r="B400">
            <v>6279022</v>
          </cell>
          <cell r="C400" t="str">
            <v>ผลต่างต้นทุนมาตรฐานกับต้นทุนจริง-น้ำดื่ม</v>
          </cell>
          <cell r="D400">
            <v>200000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200000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</row>
        <row r="401">
          <cell r="B401">
            <v>5511001</v>
          </cell>
          <cell r="C401" t="str">
            <v>ค่าแรงงาน-ซ่อมมาตรวัดน้ำ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</row>
        <row r="402">
          <cell r="B402">
            <v>5521001</v>
          </cell>
          <cell r="C402" t="str">
            <v>ต้นทุนการซ่อมมาตรวัดน้ำ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</row>
        <row r="403">
          <cell r="B403">
            <v>6279023</v>
          </cell>
          <cell r="C403" t="str">
            <v>ผลต่างต้นทุนมาตรฐานกับต้นทุนจริง-มาตรวัดน้ำ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</row>
        <row r="404">
          <cell r="B404">
            <v>6</v>
          </cell>
          <cell r="C404" t="str">
            <v>ค่าใช้จ่ายในการขายและบริหาร</v>
          </cell>
          <cell r="D404">
            <v>463054563.91000003</v>
          </cell>
          <cell r="E404">
            <v>2935550</v>
          </cell>
          <cell r="F404">
            <v>2168630</v>
          </cell>
          <cell r="G404">
            <v>13423790</v>
          </cell>
          <cell r="H404">
            <v>10287990</v>
          </cell>
          <cell r="I404">
            <v>14847940</v>
          </cell>
          <cell r="J404">
            <v>20790050</v>
          </cell>
          <cell r="K404">
            <v>14339050</v>
          </cell>
          <cell r="L404">
            <v>6677680</v>
          </cell>
          <cell r="M404">
            <v>68123677.909999996</v>
          </cell>
          <cell r="N404">
            <v>7442730</v>
          </cell>
          <cell r="O404">
            <v>16505291</v>
          </cell>
          <cell r="P404">
            <v>16879950</v>
          </cell>
          <cell r="Q404">
            <v>9580850</v>
          </cell>
          <cell r="R404">
            <v>9751660</v>
          </cell>
          <cell r="S404">
            <v>9268580</v>
          </cell>
          <cell r="T404">
            <v>7683530</v>
          </cell>
          <cell r="U404">
            <v>18033283</v>
          </cell>
          <cell r="V404">
            <v>4932540</v>
          </cell>
          <cell r="W404">
            <v>31532611</v>
          </cell>
          <cell r="X404">
            <v>9030191</v>
          </cell>
          <cell r="Y404">
            <v>10630910</v>
          </cell>
          <cell r="Z404">
            <v>14699000</v>
          </cell>
          <cell r="AA404">
            <v>8639700</v>
          </cell>
          <cell r="AB404">
            <v>6927190</v>
          </cell>
          <cell r="AC404">
            <v>14040180</v>
          </cell>
          <cell r="AD404">
            <v>8307110</v>
          </cell>
          <cell r="AE404">
            <v>19943230</v>
          </cell>
          <cell r="AF404">
            <v>7800220</v>
          </cell>
          <cell r="AG404">
            <v>22325060</v>
          </cell>
          <cell r="AH404">
            <v>9232050</v>
          </cell>
          <cell r="AI404">
            <v>6138560</v>
          </cell>
          <cell r="AJ404">
            <v>8157270</v>
          </cell>
          <cell r="AK404">
            <v>16898560</v>
          </cell>
          <cell r="AL404">
            <v>7053710</v>
          </cell>
          <cell r="AM404">
            <v>8026240</v>
          </cell>
        </row>
        <row r="405">
          <cell r="B405">
            <v>61</v>
          </cell>
          <cell r="C405" t="str">
            <v xml:space="preserve">   ค่าใช้จ่ายในการขาย</v>
          </cell>
          <cell r="D405">
            <v>40471600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540000</v>
          </cell>
          <cell r="L405">
            <v>0</v>
          </cell>
          <cell r="M405">
            <v>10455720</v>
          </cell>
          <cell r="N405">
            <v>388360</v>
          </cell>
          <cell r="O405">
            <v>1507240</v>
          </cell>
          <cell r="P405">
            <v>1793960</v>
          </cell>
          <cell r="Q405">
            <v>583400</v>
          </cell>
          <cell r="R405">
            <v>653520</v>
          </cell>
          <cell r="S405">
            <v>759560</v>
          </cell>
          <cell r="T405">
            <v>631600</v>
          </cell>
          <cell r="U405">
            <v>1494200</v>
          </cell>
          <cell r="V405">
            <v>177960</v>
          </cell>
          <cell r="W405">
            <v>4588840</v>
          </cell>
          <cell r="X405">
            <v>648240</v>
          </cell>
          <cell r="Y405">
            <v>926600</v>
          </cell>
          <cell r="Z405">
            <v>1297480</v>
          </cell>
          <cell r="AA405">
            <v>674360</v>
          </cell>
          <cell r="AB405">
            <v>400840</v>
          </cell>
          <cell r="AC405">
            <v>1532280</v>
          </cell>
          <cell r="AD405">
            <v>564920</v>
          </cell>
          <cell r="AE405">
            <v>2408400</v>
          </cell>
          <cell r="AF405">
            <v>673480</v>
          </cell>
          <cell r="AG405">
            <v>3176720</v>
          </cell>
          <cell r="AH405">
            <v>897040</v>
          </cell>
          <cell r="AI405">
            <v>275720</v>
          </cell>
          <cell r="AJ405">
            <v>427520</v>
          </cell>
          <cell r="AK405">
            <v>2011880</v>
          </cell>
          <cell r="AL405">
            <v>487800</v>
          </cell>
          <cell r="AM405">
            <v>493960</v>
          </cell>
        </row>
        <row r="406">
          <cell r="B406">
            <v>611</v>
          </cell>
          <cell r="C406" t="str">
            <v xml:space="preserve">     ค่าโฆษณาและประชาสัมพันธ์</v>
          </cell>
          <cell r="D406">
            <v>2334000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540000</v>
          </cell>
          <cell r="L406">
            <v>0</v>
          </cell>
          <cell r="M406">
            <v>500000</v>
          </cell>
          <cell r="N406">
            <v>50000</v>
          </cell>
          <cell r="O406">
            <v>40000</v>
          </cell>
          <cell r="P406">
            <v>50000</v>
          </cell>
          <cell r="Q406">
            <v>40000</v>
          </cell>
          <cell r="R406">
            <v>50000</v>
          </cell>
          <cell r="S406">
            <v>60000</v>
          </cell>
          <cell r="T406">
            <v>22000</v>
          </cell>
          <cell r="U406">
            <v>120000</v>
          </cell>
          <cell r="V406">
            <v>40000</v>
          </cell>
          <cell r="W406">
            <v>200000</v>
          </cell>
          <cell r="X406">
            <v>30000</v>
          </cell>
          <cell r="Y406">
            <v>45000</v>
          </cell>
          <cell r="Z406">
            <v>50000</v>
          </cell>
          <cell r="AA406">
            <v>30000</v>
          </cell>
          <cell r="AB406">
            <v>20000</v>
          </cell>
          <cell r="AC406">
            <v>20000</v>
          </cell>
          <cell r="AD406">
            <v>50000</v>
          </cell>
          <cell r="AE406">
            <v>60000</v>
          </cell>
          <cell r="AF406">
            <v>26000</v>
          </cell>
          <cell r="AG406">
            <v>30000</v>
          </cell>
          <cell r="AH406">
            <v>15000</v>
          </cell>
          <cell r="AI406">
            <v>30000</v>
          </cell>
          <cell r="AJ406">
            <v>36000</v>
          </cell>
          <cell r="AK406">
            <v>100000</v>
          </cell>
          <cell r="AL406">
            <v>50000</v>
          </cell>
          <cell r="AM406">
            <v>30000</v>
          </cell>
        </row>
        <row r="407">
          <cell r="B407">
            <v>6111001</v>
          </cell>
          <cell r="C407" t="str">
            <v xml:space="preserve">          ค่าโฆษณา</v>
          </cell>
          <cell r="D407">
            <v>96000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40000</v>
          </cell>
          <cell r="L407">
            <v>0</v>
          </cell>
          <cell r="M407">
            <v>0</v>
          </cell>
          <cell r="N407">
            <v>0</v>
          </cell>
          <cell r="O407">
            <v>10000</v>
          </cell>
          <cell r="P407">
            <v>0</v>
          </cell>
          <cell r="Q407">
            <v>0</v>
          </cell>
          <cell r="R407">
            <v>0</v>
          </cell>
          <cell r="S407">
            <v>10000</v>
          </cell>
          <cell r="T407">
            <v>0</v>
          </cell>
          <cell r="U407">
            <v>20000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5000</v>
          </cell>
          <cell r="AA407">
            <v>0</v>
          </cell>
          <cell r="AB407">
            <v>0</v>
          </cell>
          <cell r="AC407">
            <v>0</v>
          </cell>
          <cell r="AD407">
            <v>5000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6000</v>
          </cell>
          <cell r="AK407">
            <v>0</v>
          </cell>
          <cell r="AL407">
            <v>0</v>
          </cell>
          <cell r="AM407">
            <v>0</v>
          </cell>
        </row>
        <row r="408">
          <cell r="B408">
            <v>6111002</v>
          </cell>
          <cell r="C408" t="str">
            <v xml:space="preserve">          ค่าประชาสัมพันธ์</v>
          </cell>
          <cell r="D408">
            <v>2238000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500000</v>
          </cell>
          <cell r="L408">
            <v>0</v>
          </cell>
          <cell r="M408">
            <v>500000</v>
          </cell>
          <cell r="N408">
            <v>50000</v>
          </cell>
          <cell r="O408">
            <v>30000</v>
          </cell>
          <cell r="P408">
            <v>50000</v>
          </cell>
          <cell r="Q408">
            <v>40000</v>
          </cell>
          <cell r="R408">
            <v>50000</v>
          </cell>
          <cell r="S408">
            <v>50000</v>
          </cell>
          <cell r="T408">
            <v>22000</v>
          </cell>
          <cell r="U408">
            <v>100000</v>
          </cell>
          <cell r="V408">
            <v>40000</v>
          </cell>
          <cell r="W408">
            <v>200000</v>
          </cell>
          <cell r="X408">
            <v>30000</v>
          </cell>
          <cell r="Y408">
            <v>45000</v>
          </cell>
          <cell r="Z408">
            <v>45000</v>
          </cell>
          <cell r="AA408">
            <v>30000</v>
          </cell>
          <cell r="AB408">
            <v>20000</v>
          </cell>
          <cell r="AC408">
            <v>20000</v>
          </cell>
          <cell r="AD408">
            <v>45000</v>
          </cell>
          <cell r="AE408">
            <v>60000</v>
          </cell>
          <cell r="AF408">
            <v>26000</v>
          </cell>
          <cell r="AG408">
            <v>30000</v>
          </cell>
          <cell r="AH408">
            <v>15000</v>
          </cell>
          <cell r="AI408">
            <v>30000</v>
          </cell>
          <cell r="AJ408">
            <v>30000</v>
          </cell>
          <cell r="AK408">
            <v>100000</v>
          </cell>
          <cell r="AL408">
            <v>50000</v>
          </cell>
          <cell r="AM408">
            <v>30000</v>
          </cell>
        </row>
        <row r="409">
          <cell r="B409">
            <v>6111003</v>
          </cell>
          <cell r="C409" t="str">
            <v xml:space="preserve">          ค่าภาษีป้าย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</row>
        <row r="410">
          <cell r="B410">
            <v>612</v>
          </cell>
          <cell r="C410" t="str">
            <v xml:space="preserve">     ค่าจ้างเหมาอ่านมาตรและเก็บเงิน</v>
          </cell>
          <cell r="D410">
            <v>38137600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9955720</v>
          </cell>
          <cell r="N410">
            <v>338360</v>
          </cell>
          <cell r="O410">
            <v>1467240</v>
          </cell>
          <cell r="P410">
            <v>1743960</v>
          </cell>
          <cell r="Q410">
            <v>543400</v>
          </cell>
          <cell r="R410">
            <v>603520</v>
          </cell>
          <cell r="S410">
            <v>699560</v>
          </cell>
          <cell r="T410">
            <v>609600</v>
          </cell>
          <cell r="U410">
            <v>1374200</v>
          </cell>
          <cell r="V410">
            <v>137960</v>
          </cell>
          <cell r="W410">
            <v>4388840</v>
          </cell>
          <cell r="X410">
            <v>618240</v>
          </cell>
          <cell r="Y410">
            <v>881600</v>
          </cell>
          <cell r="Z410">
            <v>1247480</v>
          </cell>
          <cell r="AA410">
            <v>644360</v>
          </cell>
          <cell r="AB410">
            <v>380840</v>
          </cell>
          <cell r="AC410">
            <v>1512280</v>
          </cell>
          <cell r="AD410">
            <v>514920</v>
          </cell>
          <cell r="AE410">
            <v>2348400</v>
          </cell>
          <cell r="AF410">
            <v>647480</v>
          </cell>
          <cell r="AG410">
            <v>3146720</v>
          </cell>
          <cell r="AH410">
            <v>882040</v>
          </cell>
          <cell r="AI410">
            <v>245720</v>
          </cell>
          <cell r="AJ410">
            <v>391520</v>
          </cell>
          <cell r="AK410">
            <v>1911880</v>
          </cell>
          <cell r="AL410">
            <v>437800</v>
          </cell>
          <cell r="AM410">
            <v>463960</v>
          </cell>
        </row>
        <row r="411">
          <cell r="B411">
            <v>6121001</v>
          </cell>
          <cell r="C411" t="str">
            <v xml:space="preserve">          ค่าจ้างเหมาเก็บเงิน</v>
          </cell>
          <cell r="D411">
            <v>630400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280000</v>
          </cell>
          <cell r="N411">
            <v>5000</v>
          </cell>
          <cell r="O411">
            <v>6000</v>
          </cell>
          <cell r="P411">
            <v>12000</v>
          </cell>
          <cell r="Q411">
            <v>10000</v>
          </cell>
          <cell r="R411">
            <v>10000</v>
          </cell>
          <cell r="S411">
            <v>5000</v>
          </cell>
          <cell r="T411">
            <v>6000</v>
          </cell>
          <cell r="U411">
            <v>20000</v>
          </cell>
          <cell r="V411">
            <v>5000</v>
          </cell>
          <cell r="W411">
            <v>50000</v>
          </cell>
          <cell r="X411">
            <v>15000</v>
          </cell>
          <cell r="Y411">
            <v>5000</v>
          </cell>
          <cell r="Z411">
            <v>20000</v>
          </cell>
          <cell r="AA411">
            <v>5000</v>
          </cell>
          <cell r="AB411">
            <v>5000</v>
          </cell>
          <cell r="AC411">
            <v>10000</v>
          </cell>
          <cell r="AD411">
            <v>10800</v>
          </cell>
          <cell r="AE411">
            <v>48000</v>
          </cell>
          <cell r="AF411">
            <v>17600</v>
          </cell>
          <cell r="AG411">
            <v>20000</v>
          </cell>
          <cell r="AH411">
            <v>10000</v>
          </cell>
          <cell r="AI411">
            <v>5000</v>
          </cell>
          <cell r="AJ411">
            <v>5000</v>
          </cell>
          <cell r="AK411">
            <v>10000</v>
          </cell>
          <cell r="AL411">
            <v>25000</v>
          </cell>
          <cell r="AM411">
            <v>10000</v>
          </cell>
        </row>
        <row r="412">
          <cell r="B412">
            <v>6121002</v>
          </cell>
          <cell r="C412" t="str">
            <v xml:space="preserve">          ค่าจ้างเหมาอ่านมาตร</v>
          </cell>
          <cell r="D412">
            <v>37507200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9675720</v>
          </cell>
          <cell r="N412">
            <v>333360</v>
          </cell>
          <cell r="O412">
            <v>1461240</v>
          </cell>
          <cell r="P412">
            <v>1731960</v>
          </cell>
          <cell r="Q412">
            <v>533400</v>
          </cell>
          <cell r="R412">
            <v>593520</v>
          </cell>
          <cell r="S412">
            <v>694560</v>
          </cell>
          <cell r="T412">
            <v>603600</v>
          </cell>
          <cell r="U412">
            <v>1354200</v>
          </cell>
          <cell r="V412">
            <v>132960</v>
          </cell>
          <cell r="W412">
            <v>4338840</v>
          </cell>
          <cell r="X412">
            <v>603240</v>
          </cell>
          <cell r="Y412">
            <v>876600</v>
          </cell>
          <cell r="Z412">
            <v>1227480</v>
          </cell>
          <cell r="AA412">
            <v>639360</v>
          </cell>
          <cell r="AB412">
            <v>375840</v>
          </cell>
          <cell r="AC412">
            <v>1502280</v>
          </cell>
          <cell r="AD412">
            <v>504120</v>
          </cell>
          <cell r="AE412">
            <v>2300400</v>
          </cell>
          <cell r="AF412">
            <v>629880</v>
          </cell>
          <cell r="AG412">
            <v>3126720</v>
          </cell>
          <cell r="AH412">
            <v>872040</v>
          </cell>
          <cell r="AI412">
            <v>240720</v>
          </cell>
          <cell r="AJ412">
            <v>386520</v>
          </cell>
          <cell r="AK412">
            <v>1901880</v>
          </cell>
          <cell r="AL412">
            <v>412800</v>
          </cell>
          <cell r="AM412">
            <v>453960</v>
          </cell>
        </row>
        <row r="413">
          <cell r="B413">
            <v>62</v>
          </cell>
          <cell r="C413" t="str">
            <v xml:space="preserve">   ค่าใช้จ่ายในการบริหาร</v>
          </cell>
          <cell r="D413">
            <v>422582963.91000003</v>
          </cell>
          <cell r="E413">
            <v>2935550</v>
          </cell>
          <cell r="F413">
            <v>2168630</v>
          </cell>
          <cell r="G413">
            <v>13423790</v>
          </cell>
          <cell r="H413">
            <v>10287990</v>
          </cell>
          <cell r="I413">
            <v>14847940</v>
          </cell>
          <cell r="J413">
            <v>20790050</v>
          </cell>
          <cell r="K413">
            <v>13799050</v>
          </cell>
          <cell r="L413">
            <v>6677680</v>
          </cell>
          <cell r="M413">
            <v>57667957.909999996</v>
          </cell>
          <cell r="N413">
            <v>7054370</v>
          </cell>
          <cell r="O413">
            <v>14998051</v>
          </cell>
          <cell r="P413">
            <v>15085990</v>
          </cell>
          <cell r="Q413">
            <v>8997450</v>
          </cell>
          <cell r="R413">
            <v>9098140</v>
          </cell>
          <cell r="S413">
            <v>8509020</v>
          </cell>
          <cell r="T413">
            <v>7051930</v>
          </cell>
          <cell r="U413">
            <v>16539083</v>
          </cell>
          <cell r="V413">
            <v>4754580</v>
          </cell>
          <cell r="W413">
            <v>26943771</v>
          </cell>
          <cell r="X413">
            <v>8381951</v>
          </cell>
          <cell r="Y413">
            <v>9704310</v>
          </cell>
          <cell r="Z413">
            <v>13401520</v>
          </cell>
          <cell r="AA413">
            <v>7965340</v>
          </cell>
          <cell r="AB413">
            <v>6526350</v>
          </cell>
          <cell r="AC413">
            <v>12507900</v>
          </cell>
          <cell r="AD413">
            <v>7742190</v>
          </cell>
          <cell r="AE413">
            <v>17534830</v>
          </cell>
          <cell r="AF413">
            <v>7126740</v>
          </cell>
          <cell r="AG413">
            <v>19148340</v>
          </cell>
          <cell r="AH413">
            <v>8335010</v>
          </cell>
          <cell r="AI413">
            <v>5862840</v>
          </cell>
          <cell r="AJ413">
            <v>7729750</v>
          </cell>
          <cell r="AK413">
            <v>14886680</v>
          </cell>
          <cell r="AL413">
            <v>6565910</v>
          </cell>
          <cell r="AM413">
            <v>7532280</v>
          </cell>
        </row>
        <row r="414">
          <cell r="B414">
            <v>621</v>
          </cell>
          <cell r="C414" t="str">
            <v xml:space="preserve">     ค่าใช้จ่ายเกี่ยวกับพนักงาน</v>
          </cell>
          <cell r="D414">
            <v>333660497</v>
          </cell>
          <cell r="E414">
            <v>2439400</v>
          </cell>
          <cell r="F414">
            <v>1739080</v>
          </cell>
          <cell r="G414">
            <v>11402020</v>
          </cell>
          <cell r="H414">
            <v>9174920</v>
          </cell>
          <cell r="I414">
            <v>11004210</v>
          </cell>
          <cell r="J414">
            <v>12763950</v>
          </cell>
          <cell r="K414">
            <v>12133830</v>
          </cell>
          <cell r="L414">
            <v>5781240</v>
          </cell>
          <cell r="M414">
            <v>42751580</v>
          </cell>
          <cell r="N414">
            <v>6221860</v>
          </cell>
          <cell r="O414">
            <v>12562851</v>
          </cell>
          <cell r="P414">
            <v>12746570</v>
          </cell>
          <cell r="Q414">
            <v>6838440</v>
          </cell>
          <cell r="R414">
            <v>6452320</v>
          </cell>
          <cell r="S414">
            <v>6844990</v>
          </cell>
          <cell r="T414">
            <v>5623350</v>
          </cell>
          <cell r="U414">
            <v>12971830</v>
          </cell>
          <cell r="V414">
            <v>4150490</v>
          </cell>
          <cell r="W414">
            <v>20738666</v>
          </cell>
          <cell r="X414">
            <v>6944850</v>
          </cell>
          <cell r="Y414">
            <v>8078550</v>
          </cell>
          <cell r="Z414">
            <v>10917350</v>
          </cell>
          <cell r="AA414">
            <v>6550020</v>
          </cell>
          <cell r="AB414">
            <v>5667540</v>
          </cell>
          <cell r="AC414">
            <v>9839640</v>
          </cell>
          <cell r="AD414">
            <v>6097220</v>
          </cell>
          <cell r="AE414">
            <v>13779670</v>
          </cell>
          <cell r="AF414">
            <v>5805540</v>
          </cell>
          <cell r="AG414">
            <v>14681840</v>
          </cell>
          <cell r="AH414">
            <v>6559580</v>
          </cell>
          <cell r="AI414">
            <v>4508620</v>
          </cell>
          <cell r="AJ414">
            <v>6447940</v>
          </cell>
          <cell r="AK414">
            <v>11499690</v>
          </cell>
          <cell r="AL414">
            <v>5406510</v>
          </cell>
          <cell r="AM414">
            <v>6534340</v>
          </cell>
        </row>
        <row r="415">
          <cell r="B415">
            <v>6211</v>
          </cell>
          <cell r="C415" t="str">
            <v xml:space="preserve">       เงินเดือนและค่าตอบแทนอื่น ที่จ่ายให้พนักงาน</v>
          </cell>
          <cell r="D415">
            <v>261432160</v>
          </cell>
          <cell r="E415">
            <v>1997100</v>
          </cell>
          <cell r="F415">
            <v>1312900</v>
          </cell>
          <cell r="G415">
            <v>9197400</v>
          </cell>
          <cell r="H415">
            <v>6869300</v>
          </cell>
          <cell r="I415">
            <v>8960000</v>
          </cell>
          <cell r="J415">
            <v>10279600</v>
          </cell>
          <cell r="K415">
            <v>9475600</v>
          </cell>
          <cell r="L415">
            <v>4882600</v>
          </cell>
          <cell r="M415">
            <v>33552020</v>
          </cell>
          <cell r="N415">
            <v>4992360</v>
          </cell>
          <cell r="O415">
            <v>9158560</v>
          </cell>
          <cell r="P415">
            <v>10263200</v>
          </cell>
          <cell r="Q415">
            <v>5178760</v>
          </cell>
          <cell r="R415">
            <v>4717960</v>
          </cell>
          <cell r="S415">
            <v>5288800</v>
          </cell>
          <cell r="T415">
            <v>4374300</v>
          </cell>
          <cell r="U415">
            <v>9445560</v>
          </cell>
          <cell r="V415">
            <v>3425960</v>
          </cell>
          <cell r="W415">
            <v>16336360</v>
          </cell>
          <cell r="X415">
            <v>5298060</v>
          </cell>
          <cell r="Y415">
            <v>6523360</v>
          </cell>
          <cell r="Z415">
            <v>7744760</v>
          </cell>
          <cell r="AA415">
            <v>5269500</v>
          </cell>
          <cell r="AB415">
            <v>4719900</v>
          </cell>
          <cell r="AC415">
            <v>7458860</v>
          </cell>
          <cell r="AD415">
            <v>4979860</v>
          </cell>
          <cell r="AE415">
            <v>11168620</v>
          </cell>
          <cell r="AF415">
            <v>4670360</v>
          </cell>
          <cell r="AG415">
            <v>12099420</v>
          </cell>
          <cell r="AH415">
            <v>4793320</v>
          </cell>
          <cell r="AI415">
            <v>3576460</v>
          </cell>
          <cell r="AJ415">
            <v>5097260</v>
          </cell>
          <cell r="AK415">
            <v>9078360</v>
          </cell>
          <cell r="AL415">
            <v>3971660</v>
          </cell>
          <cell r="AM415">
            <v>5274060</v>
          </cell>
        </row>
        <row r="416">
          <cell r="B416">
            <v>6211001</v>
          </cell>
          <cell r="C416" t="str">
            <v xml:space="preserve">          เงินเดือน</v>
          </cell>
          <cell r="D416">
            <v>249294800</v>
          </cell>
          <cell r="E416">
            <v>1987100</v>
          </cell>
          <cell r="F416">
            <v>1287900</v>
          </cell>
          <cell r="G416">
            <v>9137400</v>
          </cell>
          <cell r="H416">
            <v>6679300</v>
          </cell>
          <cell r="I416">
            <v>8920000</v>
          </cell>
          <cell r="J416">
            <v>10199600</v>
          </cell>
          <cell r="K416">
            <v>9415600</v>
          </cell>
          <cell r="L416">
            <v>4832600</v>
          </cell>
          <cell r="M416">
            <v>31640100</v>
          </cell>
          <cell r="N416">
            <v>4681400</v>
          </cell>
          <cell r="O416">
            <v>8674600</v>
          </cell>
          <cell r="P416">
            <v>10083200</v>
          </cell>
          <cell r="Q416">
            <v>4822800</v>
          </cell>
          <cell r="R416">
            <v>4367000</v>
          </cell>
          <cell r="S416">
            <v>5098800</v>
          </cell>
          <cell r="T416">
            <v>4209300</v>
          </cell>
          <cell r="U416">
            <v>8984600</v>
          </cell>
          <cell r="V416">
            <v>3215000</v>
          </cell>
          <cell r="W416">
            <v>15581400</v>
          </cell>
          <cell r="X416">
            <v>4987100</v>
          </cell>
          <cell r="Y416">
            <v>6177400</v>
          </cell>
          <cell r="Z416">
            <v>7143800</v>
          </cell>
          <cell r="AA416">
            <v>5106900</v>
          </cell>
          <cell r="AB416">
            <v>4649900</v>
          </cell>
          <cell r="AC416">
            <v>7027900</v>
          </cell>
          <cell r="AD416">
            <v>4676900</v>
          </cell>
          <cell r="AE416">
            <v>10513900</v>
          </cell>
          <cell r="AF416">
            <v>4329400</v>
          </cell>
          <cell r="AG416">
            <v>11387500</v>
          </cell>
          <cell r="AH416">
            <v>4231400</v>
          </cell>
          <cell r="AI416">
            <v>3280500</v>
          </cell>
          <cell r="AJ416">
            <v>4716300</v>
          </cell>
          <cell r="AK416">
            <v>8587400</v>
          </cell>
          <cell r="AL416">
            <v>3676700</v>
          </cell>
          <cell r="AM416">
            <v>4984100</v>
          </cell>
        </row>
        <row r="417">
          <cell r="B417">
            <v>6211002</v>
          </cell>
          <cell r="C417" t="str">
            <v xml:space="preserve">          โบนัส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</row>
        <row r="418">
          <cell r="B418">
            <v>6211003</v>
          </cell>
          <cell r="C418" t="str">
            <v xml:space="preserve">          ค่าล่วงเวลา</v>
          </cell>
          <cell r="D418">
            <v>5057000</v>
          </cell>
          <cell r="E418">
            <v>0</v>
          </cell>
          <cell r="F418">
            <v>0</v>
          </cell>
          <cell r="G418">
            <v>20000</v>
          </cell>
          <cell r="H418">
            <v>150000</v>
          </cell>
          <cell r="I418">
            <v>30000</v>
          </cell>
          <cell r="J418">
            <v>20000</v>
          </cell>
          <cell r="K418">
            <v>50000</v>
          </cell>
          <cell r="L418">
            <v>40000</v>
          </cell>
          <cell r="M418">
            <v>1500000</v>
          </cell>
          <cell r="N418">
            <v>70000</v>
          </cell>
          <cell r="O418">
            <v>230000</v>
          </cell>
          <cell r="P418">
            <v>80000</v>
          </cell>
          <cell r="Q418">
            <v>100000</v>
          </cell>
          <cell r="R418">
            <v>70000</v>
          </cell>
          <cell r="S418">
            <v>130000</v>
          </cell>
          <cell r="T418">
            <v>70000</v>
          </cell>
          <cell r="U418">
            <v>200000</v>
          </cell>
          <cell r="V418">
            <v>10000</v>
          </cell>
          <cell r="W418">
            <v>484000</v>
          </cell>
          <cell r="X418">
            <v>90000</v>
          </cell>
          <cell r="Y418">
            <v>100000</v>
          </cell>
          <cell r="Z418">
            <v>200000</v>
          </cell>
          <cell r="AA418">
            <v>120000</v>
          </cell>
          <cell r="AB418">
            <v>10000</v>
          </cell>
          <cell r="AC418">
            <v>100000</v>
          </cell>
          <cell r="AD418">
            <v>55000</v>
          </cell>
          <cell r="AE418">
            <v>165000</v>
          </cell>
          <cell r="AF418">
            <v>110000</v>
          </cell>
          <cell r="AG418">
            <v>250000</v>
          </cell>
          <cell r="AH418">
            <v>100000</v>
          </cell>
          <cell r="AI418">
            <v>65000</v>
          </cell>
          <cell r="AJ418">
            <v>100000</v>
          </cell>
          <cell r="AK418">
            <v>210000</v>
          </cell>
          <cell r="AL418">
            <v>64000</v>
          </cell>
          <cell r="AM418">
            <v>64000</v>
          </cell>
        </row>
        <row r="419">
          <cell r="B419">
            <v>6211004</v>
          </cell>
          <cell r="C419" t="str">
            <v xml:space="preserve">          ค่าจ้างชั่วคราว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</row>
        <row r="420">
          <cell r="B420">
            <v>6211005</v>
          </cell>
          <cell r="C420" t="str">
            <v xml:space="preserve">          ค่าจ้างชั่วคราว - รายเดือน</v>
          </cell>
          <cell r="D420">
            <v>4704960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361920</v>
          </cell>
          <cell r="N420">
            <v>180960</v>
          </cell>
          <cell r="O420">
            <v>180960</v>
          </cell>
          <cell r="P420">
            <v>0</v>
          </cell>
          <cell r="Q420">
            <v>180960</v>
          </cell>
          <cell r="R420">
            <v>180960</v>
          </cell>
          <cell r="S420">
            <v>0</v>
          </cell>
          <cell r="T420">
            <v>0</v>
          </cell>
          <cell r="U420">
            <v>180960</v>
          </cell>
          <cell r="V420">
            <v>180960</v>
          </cell>
          <cell r="W420">
            <v>180960</v>
          </cell>
          <cell r="X420">
            <v>180960</v>
          </cell>
          <cell r="Y420">
            <v>180960</v>
          </cell>
          <cell r="Z420">
            <v>180960</v>
          </cell>
          <cell r="AA420">
            <v>0</v>
          </cell>
          <cell r="AB420">
            <v>0</v>
          </cell>
          <cell r="AC420">
            <v>180960</v>
          </cell>
          <cell r="AD420">
            <v>180960</v>
          </cell>
          <cell r="AE420">
            <v>361920</v>
          </cell>
          <cell r="AF420">
            <v>180960</v>
          </cell>
          <cell r="AG420">
            <v>361920</v>
          </cell>
          <cell r="AH420">
            <v>361920</v>
          </cell>
          <cell r="AI420">
            <v>180960</v>
          </cell>
          <cell r="AJ420">
            <v>180960</v>
          </cell>
          <cell r="AK420">
            <v>180960</v>
          </cell>
          <cell r="AL420">
            <v>180960</v>
          </cell>
          <cell r="AM420">
            <v>180960</v>
          </cell>
        </row>
        <row r="421">
          <cell r="B421">
            <v>6211006</v>
          </cell>
          <cell r="C421" t="str">
            <v xml:space="preserve">          ค่าจ้างชั่วคราว - รายวัน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</row>
        <row r="422">
          <cell r="B422">
            <v>6211007</v>
          </cell>
          <cell r="C422" t="str">
            <v xml:space="preserve">          เงินชดเชยสาเหตุออกจากงาน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</row>
        <row r="423">
          <cell r="B423">
            <v>6211008</v>
          </cell>
          <cell r="C423" t="str">
            <v xml:space="preserve">          ค่าตอบแทนอื่นที่จ่ายให้พนักงาน</v>
          </cell>
          <cell r="D423">
            <v>2375400</v>
          </cell>
          <cell r="E423">
            <v>10000</v>
          </cell>
          <cell r="F423">
            <v>25000</v>
          </cell>
          <cell r="G423">
            <v>40000</v>
          </cell>
          <cell r="H423">
            <v>40000</v>
          </cell>
          <cell r="I423">
            <v>10000</v>
          </cell>
          <cell r="J423">
            <v>60000</v>
          </cell>
          <cell r="K423">
            <v>10000</v>
          </cell>
          <cell r="L423">
            <v>10000</v>
          </cell>
          <cell r="M423">
            <v>50000</v>
          </cell>
          <cell r="N423">
            <v>60000</v>
          </cell>
          <cell r="O423">
            <v>73000</v>
          </cell>
          <cell r="P423">
            <v>100000</v>
          </cell>
          <cell r="Q423">
            <v>75000</v>
          </cell>
          <cell r="R423">
            <v>100000</v>
          </cell>
          <cell r="S423">
            <v>60000</v>
          </cell>
          <cell r="T423">
            <v>95000</v>
          </cell>
          <cell r="U423">
            <v>80000</v>
          </cell>
          <cell r="V423">
            <v>20000</v>
          </cell>
          <cell r="W423">
            <v>90000</v>
          </cell>
          <cell r="X423">
            <v>40000</v>
          </cell>
          <cell r="Y423">
            <v>65000</v>
          </cell>
          <cell r="Z423">
            <v>220000</v>
          </cell>
          <cell r="AA423">
            <v>42600</v>
          </cell>
          <cell r="AB423">
            <v>60000</v>
          </cell>
          <cell r="AC423">
            <v>150000</v>
          </cell>
          <cell r="AD423">
            <v>67000</v>
          </cell>
          <cell r="AE423">
            <v>127800</v>
          </cell>
          <cell r="AF423">
            <v>50000</v>
          </cell>
          <cell r="AG423">
            <v>100000</v>
          </cell>
          <cell r="AH423">
            <v>100000</v>
          </cell>
          <cell r="AI423">
            <v>50000</v>
          </cell>
          <cell r="AJ423">
            <v>100000</v>
          </cell>
          <cell r="AK423">
            <v>100000</v>
          </cell>
          <cell r="AL423">
            <v>50000</v>
          </cell>
          <cell r="AM423">
            <v>45000</v>
          </cell>
        </row>
        <row r="424">
          <cell r="B424">
            <v>6212</v>
          </cell>
          <cell r="C424" t="str">
            <v xml:space="preserve">       ค่าสวัสดิการพนักงาน</v>
          </cell>
          <cell r="D424">
            <v>72228337</v>
          </cell>
          <cell r="E424">
            <v>442300</v>
          </cell>
          <cell r="F424">
            <v>426180</v>
          </cell>
          <cell r="G424">
            <v>2204620</v>
          </cell>
          <cell r="H424">
            <v>2305620</v>
          </cell>
          <cell r="I424">
            <v>2044210</v>
          </cell>
          <cell r="J424">
            <v>2484350</v>
          </cell>
          <cell r="K424">
            <v>2658230</v>
          </cell>
          <cell r="L424">
            <v>898640</v>
          </cell>
          <cell r="M424">
            <v>9199560</v>
          </cell>
          <cell r="N424">
            <v>1229500</v>
          </cell>
          <cell r="O424">
            <v>3404291</v>
          </cell>
          <cell r="P424">
            <v>2483370</v>
          </cell>
          <cell r="Q424">
            <v>1659680</v>
          </cell>
          <cell r="R424">
            <v>1734360</v>
          </cell>
          <cell r="S424">
            <v>1556190</v>
          </cell>
          <cell r="T424">
            <v>1249050</v>
          </cell>
          <cell r="U424">
            <v>3526270</v>
          </cell>
          <cell r="V424">
            <v>724530</v>
          </cell>
          <cell r="W424">
            <v>4402306</v>
          </cell>
          <cell r="X424">
            <v>1646790</v>
          </cell>
          <cell r="Y424">
            <v>1555190</v>
          </cell>
          <cell r="Z424">
            <v>3172590</v>
          </cell>
          <cell r="AA424">
            <v>1280520</v>
          </cell>
          <cell r="AB424">
            <v>947640</v>
          </cell>
          <cell r="AC424">
            <v>2380780</v>
          </cell>
          <cell r="AD424">
            <v>1117360</v>
          </cell>
          <cell r="AE424">
            <v>2611050</v>
          </cell>
          <cell r="AF424">
            <v>1135180</v>
          </cell>
          <cell r="AG424">
            <v>2582420</v>
          </cell>
          <cell r="AH424">
            <v>1766260</v>
          </cell>
          <cell r="AI424">
            <v>932160</v>
          </cell>
          <cell r="AJ424">
            <v>1350680</v>
          </cell>
          <cell r="AK424">
            <v>2421330</v>
          </cell>
          <cell r="AL424">
            <v>1434850</v>
          </cell>
          <cell r="AM424">
            <v>1260280</v>
          </cell>
        </row>
        <row r="425">
          <cell r="B425">
            <v>6212001</v>
          </cell>
          <cell r="C425" t="str">
            <v xml:space="preserve">          ค่าฝึกอบรม</v>
          </cell>
          <cell r="D425">
            <v>1413934.3599999999</v>
          </cell>
          <cell r="E425">
            <v>30000</v>
          </cell>
          <cell r="F425">
            <v>20000</v>
          </cell>
          <cell r="G425">
            <v>30000</v>
          </cell>
          <cell r="H425">
            <v>0</v>
          </cell>
          <cell r="I425">
            <v>50000</v>
          </cell>
          <cell r="J425">
            <v>0</v>
          </cell>
          <cell r="K425">
            <v>100000</v>
          </cell>
          <cell r="L425">
            <v>0</v>
          </cell>
          <cell r="M425">
            <v>100000</v>
          </cell>
          <cell r="N425">
            <v>50000</v>
          </cell>
          <cell r="O425">
            <v>28934.36</v>
          </cell>
          <cell r="P425">
            <v>20000</v>
          </cell>
          <cell r="Q425">
            <v>30000</v>
          </cell>
          <cell r="R425">
            <v>150000</v>
          </cell>
          <cell r="S425">
            <v>50000</v>
          </cell>
          <cell r="T425">
            <v>0</v>
          </cell>
          <cell r="U425">
            <v>100000</v>
          </cell>
          <cell r="V425">
            <v>25000</v>
          </cell>
          <cell r="W425">
            <v>50000</v>
          </cell>
          <cell r="X425">
            <v>0</v>
          </cell>
          <cell r="Y425">
            <v>20000</v>
          </cell>
          <cell r="Z425">
            <v>0</v>
          </cell>
          <cell r="AA425">
            <v>40000</v>
          </cell>
          <cell r="AB425">
            <v>0</v>
          </cell>
          <cell r="AC425">
            <v>100000</v>
          </cell>
          <cell r="AD425">
            <v>40000</v>
          </cell>
          <cell r="AE425">
            <v>30000</v>
          </cell>
          <cell r="AF425">
            <v>20000</v>
          </cell>
          <cell r="AG425">
            <v>50000</v>
          </cell>
          <cell r="AH425">
            <v>50000</v>
          </cell>
          <cell r="AI425">
            <v>20000</v>
          </cell>
          <cell r="AJ425">
            <v>70000</v>
          </cell>
          <cell r="AK425">
            <v>0</v>
          </cell>
          <cell r="AL425">
            <v>40000</v>
          </cell>
          <cell r="AM425">
            <v>100000</v>
          </cell>
        </row>
        <row r="426">
          <cell r="B426">
            <v>6212002</v>
          </cell>
          <cell r="C426" t="str">
            <v xml:space="preserve">          ค่ารักษาพยาบาล</v>
          </cell>
          <cell r="D426">
            <v>20720000</v>
          </cell>
          <cell r="E426">
            <v>100000</v>
          </cell>
          <cell r="F426">
            <v>150000</v>
          </cell>
          <cell r="G426">
            <v>450000</v>
          </cell>
          <cell r="H426">
            <v>1000000</v>
          </cell>
          <cell r="I426">
            <v>500000</v>
          </cell>
          <cell r="J426">
            <v>800000</v>
          </cell>
          <cell r="K426">
            <v>800000</v>
          </cell>
          <cell r="L426">
            <v>100000</v>
          </cell>
          <cell r="M426">
            <v>3000000</v>
          </cell>
          <cell r="N426">
            <v>200000</v>
          </cell>
          <cell r="O426">
            <v>1700000</v>
          </cell>
          <cell r="P426">
            <v>700000</v>
          </cell>
          <cell r="Q426">
            <v>600000</v>
          </cell>
          <cell r="R426">
            <v>700000</v>
          </cell>
          <cell r="S426">
            <v>170000</v>
          </cell>
          <cell r="T426">
            <v>200000</v>
          </cell>
          <cell r="U426">
            <v>1500000</v>
          </cell>
          <cell r="V426">
            <v>50000</v>
          </cell>
          <cell r="W426">
            <v>1200000</v>
          </cell>
          <cell r="X426">
            <v>500000</v>
          </cell>
          <cell r="Y426">
            <v>300000</v>
          </cell>
          <cell r="Z426">
            <v>1500000</v>
          </cell>
          <cell r="AA426">
            <v>180000</v>
          </cell>
          <cell r="AB426">
            <v>100000</v>
          </cell>
          <cell r="AC426">
            <v>450000</v>
          </cell>
          <cell r="AD426">
            <v>250000</v>
          </cell>
          <cell r="AE426">
            <v>600000</v>
          </cell>
          <cell r="AF426">
            <v>120000</v>
          </cell>
          <cell r="AG426">
            <v>400000</v>
          </cell>
          <cell r="AH426">
            <v>500000</v>
          </cell>
          <cell r="AI426">
            <v>100000</v>
          </cell>
          <cell r="AJ426">
            <v>300000</v>
          </cell>
          <cell r="AK426">
            <v>600000</v>
          </cell>
          <cell r="AL426">
            <v>700000</v>
          </cell>
          <cell r="AM426">
            <v>200000</v>
          </cell>
        </row>
        <row r="427">
          <cell r="B427">
            <v>6212003</v>
          </cell>
          <cell r="C427" t="str">
            <v xml:space="preserve">          ค่าเบี้ยประกันภัยพนักงาน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</row>
        <row r="428">
          <cell r="B428">
            <v>6212004</v>
          </cell>
          <cell r="C428" t="str">
            <v xml:space="preserve">          เงินทดแทน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</row>
        <row r="429">
          <cell r="B429">
            <v>6212005</v>
          </cell>
          <cell r="C429" t="str">
            <v xml:space="preserve">          เงินช่วยเหลือ</v>
          </cell>
          <cell r="D429">
            <v>5644000</v>
          </cell>
          <cell r="E429">
            <v>5000</v>
          </cell>
          <cell r="F429">
            <v>5000</v>
          </cell>
          <cell r="G429">
            <v>202000</v>
          </cell>
          <cell r="H429">
            <v>65000</v>
          </cell>
          <cell r="I429">
            <v>150000</v>
          </cell>
          <cell r="J429">
            <v>53000</v>
          </cell>
          <cell r="K429">
            <v>190000</v>
          </cell>
          <cell r="L429">
            <v>32000</v>
          </cell>
          <cell r="M429">
            <v>600000</v>
          </cell>
          <cell r="N429">
            <v>200000</v>
          </cell>
          <cell r="O429">
            <v>220000</v>
          </cell>
          <cell r="P429">
            <v>160000</v>
          </cell>
          <cell r="Q429">
            <v>100000</v>
          </cell>
          <cell r="R429">
            <v>70000</v>
          </cell>
          <cell r="S429">
            <v>90000</v>
          </cell>
          <cell r="T429">
            <v>200000</v>
          </cell>
          <cell r="U429">
            <v>300000</v>
          </cell>
          <cell r="V429">
            <v>90000</v>
          </cell>
          <cell r="W429">
            <v>425000</v>
          </cell>
          <cell r="X429">
            <v>120000</v>
          </cell>
          <cell r="Y429">
            <v>150000</v>
          </cell>
          <cell r="Z429">
            <v>200000</v>
          </cell>
          <cell r="AA429">
            <v>160000</v>
          </cell>
          <cell r="AB429">
            <v>40000</v>
          </cell>
          <cell r="AC429">
            <v>300000</v>
          </cell>
          <cell r="AD429">
            <v>130000</v>
          </cell>
          <cell r="AE429">
            <v>250000</v>
          </cell>
          <cell r="AF429">
            <v>77000</v>
          </cell>
          <cell r="AG429">
            <v>250000</v>
          </cell>
          <cell r="AH429">
            <v>200000</v>
          </cell>
          <cell r="AI429">
            <v>120000</v>
          </cell>
          <cell r="AJ429">
            <v>100000</v>
          </cell>
          <cell r="AK429">
            <v>200000</v>
          </cell>
          <cell r="AL429">
            <v>60000</v>
          </cell>
          <cell r="AM429">
            <v>130000</v>
          </cell>
        </row>
        <row r="430">
          <cell r="B430">
            <v>6212006</v>
          </cell>
          <cell r="C430" t="str">
            <v xml:space="preserve">          เงินสมทบกองทุนสำรองเลี้ยงชีพ</v>
          </cell>
          <cell r="D430">
            <v>27329499.699999999</v>
          </cell>
          <cell r="E430">
            <v>225000</v>
          </cell>
          <cell r="F430">
            <v>177880</v>
          </cell>
          <cell r="G430">
            <v>955000</v>
          </cell>
          <cell r="H430">
            <v>800000</v>
          </cell>
          <cell r="I430">
            <v>800000</v>
          </cell>
          <cell r="J430">
            <v>962000</v>
          </cell>
          <cell r="K430">
            <v>1000000</v>
          </cell>
          <cell r="L430">
            <v>494000</v>
          </cell>
          <cell r="M430">
            <v>3200000</v>
          </cell>
          <cell r="N430">
            <v>500000</v>
          </cell>
          <cell r="O430">
            <v>902503.7</v>
          </cell>
          <cell r="P430">
            <v>1000000</v>
          </cell>
          <cell r="Q430">
            <v>600000</v>
          </cell>
          <cell r="R430">
            <v>492000</v>
          </cell>
          <cell r="S430">
            <v>700000</v>
          </cell>
          <cell r="T430">
            <v>485000</v>
          </cell>
          <cell r="U430">
            <v>1000000</v>
          </cell>
          <cell r="V430">
            <v>317500</v>
          </cell>
          <cell r="W430">
            <v>1672616</v>
          </cell>
          <cell r="X430">
            <v>600000</v>
          </cell>
          <cell r="Y430">
            <v>620000</v>
          </cell>
          <cell r="Z430">
            <v>1000000</v>
          </cell>
          <cell r="AA430">
            <v>518000</v>
          </cell>
          <cell r="AB430">
            <v>523000</v>
          </cell>
          <cell r="AC430">
            <v>1000000</v>
          </cell>
          <cell r="AD430">
            <v>400000</v>
          </cell>
          <cell r="AE430">
            <v>1080000</v>
          </cell>
          <cell r="AF430">
            <v>535000</v>
          </cell>
          <cell r="AG430">
            <v>1200000</v>
          </cell>
          <cell r="AH430">
            <v>700000</v>
          </cell>
          <cell r="AI430">
            <v>430000</v>
          </cell>
          <cell r="AJ430">
            <v>560000</v>
          </cell>
          <cell r="AK430">
            <v>1000000</v>
          </cell>
          <cell r="AL430">
            <v>400000</v>
          </cell>
          <cell r="AM430">
            <v>480000</v>
          </cell>
        </row>
        <row r="431">
          <cell r="B431">
            <v>6212007</v>
          </cell>
          <cell r="C431" t="str">
            <v xml:space="preserve">          เงินสมทบกองทุนสงเคราะห์</v>
          </cell>
          <cell r="D431">
            <v>90000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90000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</row>
        <row r="432">
          <cell r="B432">
            <v>6212008</v>
          </cell>
          <cell r="C432" t="str">
            <v xml:space="preserve">          ค่าสวัสดิการอื่นๆ</v>
          </cell>
          <cell r="D432">
            <v>3257602.94</v>
          </cell>
          <cell r="E432">
            <v>7500</v>
          </cell>
          <cell r="F432">
            <v>7500</v>
          </cell>
          <cell r="G432">
            <v>110000</v>
          </cell>
          <cell r="H432">
            <v>70000</v>
          </cell>
          <cell r="I432">
            <v>105000</v>
          </cell>
          <cell r="J432">
            <v>93500</v>
          </cell>
          <cell r="K432">
            <v>100000</v>
          </cell>
          <cell r="L432">
            <v>45700</v>
          </cell>
          <cell r="M432">
            <v>500000</v>
          </cell>
          <cell r="N432">
            <v>55000</v>
          </cell>
          <cell r="O432">
            <v>79402.94</v>
          </cell>
          <cell r="P432">
            <v>100000</v>
          </cell>
          <cell r="Q432">
            <v>100000</v>
          </cell>
          <cell r="R432">
            <v>56500</v>
          </cell>
          <cell r="S432">
            <v>70000</v>
          </cell>
          <cell r="T432">
            <v>80000</v>
          </cell>
          <cell r="U432">
            <v>200000</v>
          </cell>
          <cell r="V432">
            <v>35000</v>
          </cell>
          <cell r="W432">
            <v>200000</v>
          </cell>
          <cell r="X432">
            <v>65000</v>
          </cell>
          <cell r="Y432">
            <v>80000</v>
          </cell>
          <cell r="Z432">
            <v>100000</v>
          </cell>
          <cell r="AA432">
            <v>64500</v>
          </cell>
          <cell r="AB432">
            <v>60000</v>
          </cell>
          <cell r="AC432">
            <v>100000</v>
          </cell>
          <cell r="AD432">
            <v>48000</v>
          </cell>
          <cell r="AE432">
            <v>110500</v>
          </cell>
          <cell r="AF432">
            <v>57500</v>
          </cell>
          <cell r="AG432">
            <v>150000</v>
          </cell>
          <cell r="AH432">
            <v>50000</v>
          </cell>
          <cell r="AI432">
            <v>52000</v>
          </cell>
          <cell r="AJ432">
            <v>70000</v>
          </cell>
          <cell r="AK432">
            <v>120000</v>
          </cell>
          <cell r="AL432">
            <v>50000</v>
          </cell>
          <cell r="AM432">
            <v>65000</v>
          </cell>
        </row>
        <row r="433">
          <cell r="B433">
            <v>6212009</v>
          </cell>
          <cell r="C433" t="str">
            <v xml:space="preserve">          ต้นทุนบริการ-ผลประโยชน์พนักงานระยะยาว</v>
          </cell>
          <cell r="D433">
            <v>10543320</v>
          </cell>
          <cell r="E433">
            <v>46570</v>
          </cell>
          <cell r="F433">
            <v>46940</v>
          </cell>
          <cell r="G433">
            <v>361660</v>
          </cell>
          <cell r="H433">
            <v>282050</v>
          </cell>
          <cell r="I433">
            <v>355240</v>
          </cell>
          <cell r="J433">
            <v>367910</v>
          </cell>
          <cell r="K433">
            <v>370240</v>
          </cell>
          <cell r="L433">
            <v>169920</v>
          </cell>
          <cell r="M433">
            <v>1362440</v>
          </cell>
          <cell r="N433">
            <v>168400</v>
          </cell>
          <cell r="O433">
            <v>353530</v>
          </cell>
          <cell r="P433">
            <v>372060</v>
          </cell>
          <cell r="Q433">
            <v>182650</v>
          </cell>
          <cell r="R433">
            <v>205520</v>
          </cell>
          <cell r="S433">
            <v>383380</v>
          </cell>
          <cell r="T433">
            <v>232250</v>
          </cell>
          <cell r="U433">
            <v>323420</v>
          </cell>
          <cell r="V433">
            <v>174410</v>
          </cell>
          <cell r="W433">
            <v>641230</v>
          </cell>
          <cell r="X433">
            <v>287090</v>
          </cell>
          <cell r="Y433">
            <v>302190</v>
          </cell>
          <cell r="Z433">
            <v>244600</v>
          </cell>
          <cell r="AA433">
            <v>252050</v>
          </cell>
          <cell r="AB433">
            <v>158490</v>
          </cell>
          <cell r="AC433">
            <v>325020</v>
          </cell>
          <cell r="AD433">
            <v>199670</v>
          </cell>
          <cell r="AE433">
            <v>413560</v>
          </cell>
          <cell r="AF433">
            <v>254990</v>
          </cell>
          <cell r="AG433">
            <v>392790</v>
          </cell>
          <cell r="AH433">
            <v>184540</v>
          </cell>
          <cell r="AI433">
            <v>165210</v>
          </cell>
          <cell r="AJ433">
            <v>183490</v>
          </cell>
          <cell r="AK433">
            <v>396020</v>
          </cell>
          <cell r="AL433">
            <v>154630</v>
          </cell>
          <cell r="AM433">
            <v>229160</v>
          </cell>
        </row>
        <row r="434">
          <cell r="B434">
            <v>6212010</v>
          </cell>
          <cell r="C434" t="str">
            <v xml:space="preserve">          ต้นทุนดอกเบี้ย-ผลประโยชน์พนักงานระยะยาว</v>
          </cell>
          <cell r="D434">
            <v>3229980</v>
          </cell>
          <cell r="E434">
            <v>28230</v>
          </cell>
          <cell r="F434">
            <v>18860</v>
          </cell>
          <cell r="G434">
            <v>95960</v>
          </cell>
          <cell r="H434">
            <v>88570</v>
          </cell>
          <cell r="I434">
            <v>83970</v>
          </cell>
          <cell r="J434">
            <v>117940</v>
          </cell>
          <cell r="K434">
            <v>97990</v>
          </cell>
          <cell r="L434">
            <v>57020</v>
          </cell>
          <cell r="M434">
            <v>437120</v>
          </cell>
          <cell r="N434">
            <v>56100</v>
          </cell>
          <cell r="O434">
            <v>119920</v>
          </cell>
          <cell r="P434">
            <v>131310</v>
          </cell>
          <cell r="Q434">
            <v>47030</v>
          </cell>
          <cell r="R434">
            <v>60340</v>
          </cell>
          <cell r="S434">
            <v>92810</v>
          </cell>
          <cell r="T434">
            <v>51800</v>
          </cell>
          <cell r="U434">
            <v>102850</v>
          </cell>
          <cell r="V434">
            <v>32620</v>
          </cell>
          <cell r="W434">
            <v>213460</v>
          </cell>
          <cell r="X434">
            <v>74700</v>
          </cell>
          <cell r="Y434">
            <v>83000</v>
          </cell>
          <cell r="Z434">
            <v>127990</v>
          </cell>
          <cell r="AA434">
            <v>65970</v>
          </cell>
          <cell r="AB434">
            <v>66150</v>
          </cell>
          <cell r="AC434">
            <v>105760</v>
          </cell>
          <cell r="AD434">
            <v>49690</v>
          </cell>
          <cell r="AE434">
            <v>126990</v>
          </cell>
          <cell r="AF434">
            <v>70690</v>
          </cell>
          <cell r="AG434">
            <v>139630</v>
          </cell>
          <cell r="AH434">
            <v>81720</v>
          </cell>
          <cell r="AI434">
            <v>44950</v>
          </cell>
          <cell r="AJ434">
            <v>67190</v>
          </cell>
          <cell r="AK434">
            <v>105310</v>
          </cell>
          <cell r="AL434">
            <v>30220</v>
          </cell>
          <cell r="AM434">
            <v>56120</v>
          </cell>
        </row>
        <row r="435">
          <cell r="B435">
            <v>6212011</v>
          </cell>
          <cell r="C435" t="str">
            <v xml:space="preserve">          ผลต่างจากการประมาณการภาระผูกพันผลประโยชน์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</row>
        <row r="436">
          <cell r="B436">
            <v>622</v>
          </cell>
          <cell r="C436" t="str">
            <v xml:space="preserve">     ค่าใช้จ่ายในการเดินทาง</v>
          </cell>
          <cell r="D436">
            <v>8964000</v>
          </cell>
          <cell r="E436">
            <v>250000</v>
          </cell>
          <cell r="F436">
            <v>220000</v>
          </cell>
          <cell r="G436">
            <v>1000000</v>
          </cell>
          <cell r="H436">
            <v>250000</v>
          </cell>
          <cell r="I436">
            <v>1500000</v>
          </cell>
          <cell r="J436">
            <v>650000</v>
          </cell>
          <cell r="K436">
            <v>1000000</v>
          </cell>
          <cell r="L436">
            <v>400000</v>
          </cell>
          <cell r="M436">
            <v>200000</v>
          </cell>
          <cell r="N436">
            <v>120000</v>
          </cell>
          <cell r="O436">
            <v>35000</v>
          </cell>
          <cell r="P436">
            <v>50000</v>
          </cell>
          <cell r="Q436">
            <v>150000</v>
          </cell>
          <cell r="R436">
            <v>300000</v>
          </cell>
          <cell r="S436">
            <v>150000</v>
          </cell>
          <cell r="T436">
            <v>150000</v>
          </cell>
          <cell r="U436">
            <v>120000</v>
          </cell>
          <cell r="V436">
            <v>90000</v>
          </cell>
          <cell r="W436">
            <v>240000</v>
          </cell>
          <cell r="X436">
            <v>90000</v>
          </cell>
          <cell r="Y436">
            <v>100000</v>
          </cell>
          <cell r="Z436">
            <v>130000</v>
          </cell>
          <cell r="AA436">
            <v>100000</v>
          </cell>
          <cell r="AB436">
            <v>60000</v>
          </cell>
          <cell r="AC436">
            <v>150000</v>
          </cell>
          <cell r="AD436">
            <v>160000</v>
          </cell>
          <cell r="AE436">
            <v>200000</v>
          </cell>
          <cell r="AF436">
            <v>82000</v>
          </cell>
          <cell r="AG436">
            <v>200000</v>
          </cell>
          <cell r="AH436">
            <v>100000</v>
          </cell>
          <cell r="AI436">
            <v>117000</v>
          </cell>
          <cell r="AJ436">
            <v>200000</v>
          </cell>
          <cell r="AK436">
            <v>200000</v>
          </cell>
          <cell r="AL436">
            <v>70000</v>
          </cell>
          <cell r="AM436">
            <v>130000</v>
          </cell>
        </row>
        <row r="437">
          <cell r="B437">
            <v>6221001</v>
          </cell>
          <cell r="C437" t="str">
            <v xml:space="preserve">          ค่าใช้จ่ายในการเดินทาง - ต่างประเทศ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</row>
        <row r="438">
          <cell r="B438">
            <v>6221002</v>
          </cell>
          <cell r="C438" t="str">
            <v xml:space="preserve">          ค่าใช้จ่ายในการเดินทาง - ในประเทศ</v>
          </cell>
          <cell r="D438">
            <v>8964000</v>
          </cell>
          <cell r="E438">
            <v>250000</v>
          </cell>
          <cell r="F438">
            <v>220000</v>
          </cell>
          <cell r="G438">
            <v>1000000</v>
          </cell>
          <cell r="H438">
            <v>250000</v>
          </cell>
          <cell r="I438">
            <v>1500000</v>
          </cell>
          <cell r="J438">
            <v>650000</v>
          </cell>
          <cell r="K438">
            <v>1000000</v>
          </cell>
          <cell r="L438">
            <v>400000</v>
          </cell>
          <cell r="M438">
            <v>200000</v>
          </cell>
          <cell r="N438">
            <v>120000</v>
          </cell>
          <cell r="O438">
            <v>35000</v>
          </cell>
          <cell r="P438">
            <v>50000</v>
          </cell>
          <cell r="Q438">
            <v>150000</v>
          </cell>
          <cell r="R438">
            <v>300000</v>
          </cell>
          <cell r="S438">
            <v>150000</v>
          </cell>
          <cell r="T438">
            <v>150000</v>
          </cell>
          <cell r="U438">
            <v>120000</v>
          </cell>
          <cell r="V438">
            <v>90000</v>
          </cell>
          <cell r="W438">
            <v>240000</v>
          </cell>
          <cell r="X438">
            <v>90000</v>
          </cell>
          <cell r="Y438">
            <v>100000</v>
          </cell>
          <cell r="Z438">
            <v>130000</v>
          </cell>
          <cell r="AA438">
            <v>100000</v>
          </cell>
          <cell r="AB438">
            <v>60000</v>
          </cell>
          <cell r="AC438">
            <v>150000</v>
          </cell>
          <cell r="AD438">
            <v>160000</v>
          </cell>
          <cell r="AE438">
            <v>200000</v>
          </cell>
          <cell r="AF438">
            <v>82000</v>
          </cell>
          <cell r="AG438">
            <v>200000</v>
          </cell>
          <cell r="AH438">
            <v>100000</v>
          </cell>
          <cell r="AI438">
            <v>117000</v>
          </cell>
          <cell r="AJ438">
            <v>200000</v>
          </cell>
          <cell r="AK438">
            <v>200000</v>
          </cell>
          <cell r="AL438">
            <v>70000</v>
          </cell>
          <cell r="AM438">
            <v>130000</v>
          </cell>
        </row>
        <row r="439">
          <cell r="B439">
            <v>623</v>
          </cell>
          <cell r="C439" t="str">
            <v xml:space="preserve">     ค่าใช้จ่ายเกี่ยวกับที่ดินและอาคาร</v>
          </cell>
          <cell r="D439">
            <v>11673966.91</v>
          </cell>
          <cell r="E439">
            <v>14000</v>
          </cell>
          <cell r="F439">
            <v>10000</v>
          </cell>
          <cell r="G439">
            <v>90000</v>
          </cell>
          <cell r="H439">
            <v>20000</v>
          </cell>
          <cell r="I439">
            <v>305000</v>
          </cell>
          <cell r="J439">
            <v>365000</v>
          </cell>
          <cell r="K439">
            <v>32500</v>
          </cell>
          <cell r="L439">
            <v>60000</v>
          </cell>
          <cell r="M439">
            <v>2759007.91</v>
          </cell>
          <cell r="N439">
            <v>46000</v>
          </cell>
          <cell r="O439">
            <v>64500</v>
          </cell>
          <cell r="P439">
            <v>360000</v>
          </cell>
          <cell r="Q439">
            <v>766000</v>
          </cell>
          <cell r="R439">
            <v>347630</v>
          </cell>
          <cell r="S439">
            <v>190000</v>
          </cell>
          <cell r="T439">
            <v>123000</v>
          </cell>
          <cell r="U439">
            <v>349833</v>
          </cell>
          <cell r="V439">
            <v>57000</v>
          </cell>
          <cell r="W439">
            <v>1104945</v>
          </cell>
          <cell r="X439">
            <v>136251</v>
          </cell>
          <cell r="Y439">
            <v>145000</v>
          </cell>
          <cell r="Z439">
            <v>655000</v>
          </cell>
          <cell r="AA439">
            <v>196000</v>
          </cell>
          <cell r="AB439">
            <v>66300</v>
          </cell>
          <cell r="AC439">
            <v>150000</v>
          </cell>
          <cell r="AD439">
            <v>225000</v>
          </cell>
          <cell r="AE439">
            <v>419500</v>
          </cell>
          <cell r="AF439">
            <v>160500</v>
          </cell>
          <cell r="AG439">
            <v>875000</v>
          </cell>
          <cell r="AH439">
            <v>179000</v>
          </cell>
          <cell r="AI439">
            <v>624000</v>
          </cell>
          <cell r="AJ439">
            <v>100000</v>
          </cell>
          <cell r="AK439">
            <v>248000</v>
          </cell>
          <cell r="AL439">
            <v>354000</v>
          </cell>
          <cell r="AM439">
            <v>76000</v>
          </cell>
        </row>
        <row r="440">
          <cell r="B440">
            <v>6231</v>
          </cell>
          <cell r="C440" t="str">
            <v xml:space="preserve">       ค่าใช้จ่ายเกี่ยวกับที่ดิน</v>
          </cell>
          <cell r="D440">
            <v>6400066.9100000001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5000</v>
          </cell>
          <cell r="J440">
            <v>80000</v>
          </cell>
          <cell r="K440">
            <v>0</v>
          </cell>
          <cell r="L440">
            <v>0</v>
          </cell>
          <cell r="M440">
            <v>1859007.91</v>
          </cell>
          <cell r="N440">
            <v>21000</v>
          </cell>
          <cell r="O440">
            <v>3600</v>
          </cell>
          <cell r="P440">
            <v>180000</v>
          </cell>
          <cell r="Q440">
            <v>676000</v>
          </cell>
          <cell r="R440">
            <v>67630</v>
          </cell>
          <cell r="S440">
            <v>50000</v>
          </cell>
          <cell r="T440">
            <v>58000</v>
          </cell>
          <cell r="U440">
            <v>139833</v>
          </cell>
          <cell r="V440">
            <v>13000</v>
          </cell>
          <cell r="W440">
            <v>704945</v>
          </cell>
          <cell r="X440">
            <v>46251</v>
          </cell>
          <cell r="Y440">
            <v>90000</v>
          </cell>
          <cell r="Z440">
            <v>100000</v>
          </cell>
          <cell r="AA440">
            <v>66000</v>
          </cell>
          <cell r="AB440">
            <v>6300</v>
          </cell>
          <cell r="AC440">
            <v>70000</v>
          </cell>
          <cell r="AD440">
            <v>85000</v>
          </cell>
          <cell r="AE440">
            <v>269500</v>
          </cell>
          <cell r="AF440">
            <v>123000</v>
          </cell>
          <cell r="AG440">
            <v>575000</v>
          </cell>
          <cell r="AH440">
            <v>99000</v>
          </cell>
          <cell r="AI440">
            <v>599000</v>
          </cell>
          <cell r="AJ440">
            <v>25000</v>
          </cell>
          <cell r="AK440">
            <v>78000</v>
          </cell>
          <cell r="AL440">
            <v>299000</v>
          </cell>
          <cell r="AM440">
            <v>11000</v>
          </cell>
        </row>
        <row r="441">
          <cell r="B441">
            <v>6231001</v>
          </cell>
          <cell r="C441" t="str">
            <v xml:space="preserve">          ค่าเช่าที่ดิน</v>
          </cell>
          <cell r="D441">
            <v>3104800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320000</v>
          </cell>
          <cell r="N441">
            <v>0</v>
          </cell>
          <cell r="O441">
            <v>0</v>
          </cell>
          <cell r="P441">
            <v>30000</v>
          </cell>
          <cell r="Q441">
            <v>556000</v>
          </cell>
          <cell r="R441">
            <v>0</v>
          </cell>
          <cell r="S441">
            <v>0</v>
          </cell>
          <cell r="T441">
            <v>41000</v>
          </cell>
          <cell r="U441">
            <v>40000</v>
          </cell>
          <cell r="V441">
            <v>0</v>
          </cell>
          <cell r="W441">
            <v>388000</v>
          </cell>
          <cell r="X441">
            <v>6000</v>
          </cell>
          <cell r="Y441">
            <v>40000</v>
          </cell>
          <cell r="Z441">
            <v>0</v>
          </cell>
          <cell r="AA441">
            <v>21000</v>
          </cell>
          <cell r="AB441">
            <v>300</v>
          </cell>
          <cell r="AC441">
            <v>35000</v>
          </cell>
          <cell r="AD441">
            <v>35000</v>
          </cell>
          <cell r="AE441">
            <v>155500</v>
          </cell>
          <cell r="AF441">
            <v>0</v>
          </cell>
          <cell r="AG441">
            <v>500000</v>
          </cell>
          <cell r="AH441">
            <v>84000</v>
          </cell>
          <cell r="AI441">
            <v>549000</v>
          </cell>
          <cell r="AJ441">
            <v>0</v>
          </cell>
          <cell r="AK441">
            <v>15000</v>
          </cell>
          <cell r="AL441">
            <v>289000</v>
          </cell>
          <cell r="AM441">
            <v>0</v>
          </cell>
        </row>
        <row r="442">
          <cell r="B442">
            <v>6231002</v>
          </cell>
          <cell r="C442" t="str">
            <v xml:space="preserve">          ค่าภาษีโรงเรือนและที่ดิน</v>
          </cell>
          <cell r="D442">
            <v>3295266.91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5000</v>
          </cell>
          <cell r="J442">
            <v>80000</v>
          </cell>
          <cell r="K442">
            <v>0</v>
          </cell>
          <cell r="L442">
            <v>0</v>
          </cell>
          <cell r="M442">
            <v>1539007.91</v>
          </cell>
          <cell r="N442">
            <v>21000</v>
          </cell>
          <cell r="O442">
            <v>3600</v>
          </cell>
          <cell r="P442">
            <v>150000</v>
          </cell>
          <cell r="Q442">
            <v>120000</v>
          </cell>
          <cell r="R442">
            <v>67630</v>
          </cell>
          <cell r="S442">
            <v>50000</v>
          </cell>
          <cell r="T442">
            <v>17000</v>
          </cell>
          <cell r="U442">
            <v>99833</v>
          </cell>
          <cell r="V442">
            <v>13000</v>
          </cell>
          <cell r="W442">
            <v>316945</v>
          </cell>
          <cell r="X442">
            <v>40251</v>
          </cell>
          <cell r="Y442">
            <v>50000</v>
          </cell>
          <cell r="Z442">
            <v>100000</v>
          </cell>
          <cell r="AA442">
            <v>45000</v>
          </cell>
          <cell r="AB442">
            <v>6000</v>
          </cell>
          <cell r="AC442">
            <v>35000</v>
          </cell>
          <cell r="AD442">
            <v>50000</v>
          </cell>
          <cell r="AE442">
            <v>114000</v>
          </cell>
          <cell r="AF442">
            <v>123000</v>
          </cell>
          <cell r="AG442">
            <v>75000</v>
          </cell>
          <cell r="AH442">
            <v>15000</v>
          </cell>
          <cell r="AI442">
            <v>50000</v>
          </cell>
          <cell r="AJ442">
            <v>25000</v>
          </cell>
          <cell r="AK442">
            <v>63000</v>
          </cell>
          <cell r="AL442">
            <v>10000</v>
          </cell>
          <cell r="AM442">
            <v>11000</v>
          </cell>
        </row>
        <row r="443">
          <cell r="B443">
            <v>6232</v>
          </cell>
          <cell r="C443" t="str">
            <v xml:space="preserve">       ค่าใช้จ่ายเกี่ยวกับอาคารและครุภัณฑ์</v>
          </cell>
          <cell r="D443">
            <v>5273900</v>
          </cell>
          <cell r="E443">
            <v>14000</v>
          </cell>
          <cell r="F443">
            <v>10000</v>
          </cell>
          <cell r="G443">
            <v>90000</v>
          </cell>
          <cell r="H443">
            <v>20000</v>
          </cell>
          <cell r="I443">
            <v>300000</v>
          </cell>
          <cell r="J443">
            <v>285000</v>
          </cell>
          <cell r="K443">
            <v>32500</v>
          </cell>
          <cell r="L443">
            <v>60000</v>
          </cell>
          <cell r="M443">
            <v>900000</v>
          </cell>
          <cell r="N443">
            <v>25000</v>
          </cell>
          <cell r="O443">
            <v>60900</v>
          </cell>
          <cell r="P443">
            <v>180000</v>
          </cell>
          <cell r="Q443">
            <v>90000</v>
          </cell>
          <cell r="R443">
            <v>280000</v>
          </cell>
          <cell r="S443">
            <v>140000</v>
          </cell>
          <cell r="T443">
            <v>65000</v>
          </cell>
          <cell r="U443">
            <v>210000</v>
          </cell>
          <cell r="V443">
            <v>44000</v>
          </cell>
          <cell r="W443">
            <v>400000</v>
          </cell>
          <cell r="X443">
            <v>90000</v>
          </cell>
          <cell r="Y443">
            <v>55000</v>
          </cell>
          <cell r="Z443">
            <v>555000</v>
          </cell>
          <cell r="AA443">
            <v>130000</v>
          </cell>
          <cell r="AB443">
            <v>60000</v>
          </cell>
          <cell r="AC443">
            <v>80000</v>
          </cell>
          <cell r="AD443">
            <v>140000</v>
          </cell>
          <cell r="AE443">
            <v>150000</v>
          </cell>
          <cell r="AF443">
            <v>37500</v>
          </cell>
          <cell r="AG443">
            <v>300000</v>
          </cell>
          <cell r="AH443">
            <v>80000</v>
          </cell>
          <cell r="AI443">
            <v>25000</v>
          </cell>
          <cell r="AJ443">
            <v>75000</v>
          </cell>
          <cell r="AK443">
            <v>170000</v>
          </cell>
          <cell r="AL443">
            <v>55000</v>
          </cell>
          <cell r="AM443">
            <v>65000</v>
          </cell>
        </row>
        <row r="444">
          <cell r="B444">
            <v>6232001</v>
          </cell>
          <cell r="C444" t="str">
            <v xml:space="preserve">          ค่าเช่าอาคาร สำนักงาน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</row>
        <row r="445">
          <cell r="B445">
            <v>6232002</v>
          </cell>
          <cell r="C445" t="str">
            <v xml:space="preserve">          ค่าเช่าครุภัณฑ์ สำนักงาน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</row>
        <row r="446">
          <cell r="B446">
            <v>6232003</v>
          </cell>
          <cell r="C446" t="str">
            <v xml:space="preserve">          ค่าซ่อมแซมอาคาร สำนักงาน</v>
          </cell>
          <cell r="D446">
            <v>2611000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50000</v>
          </cell>
          <cell r="J446">
            <v>220000</v>
          </cell>
          <cell r="K446">
            <v>0</v>
          </cell>
          <cell r="L446">
            <v>0</v>
          </cell>
          <cell r="M446">
            <v>200000</v>
          </cell>
          <cell r="N446">
            <v>10000</v>
          </cell>
          <cell r="O446">
            <v>25000</v>
          </cell>
          <cell r="P446">
            <v>80000</v>
          </cell>
          <cell r="Q446">
            <v>50000</v>
          </cell>
          <cell r="R446">
            <v>200000</v>
          </cell>
          <cell r="S446">
            <v>90000</v>
          </cell>
          <cell r="T446">
            <v>20000</v>
          </cell>
          <cell r="U446">
            <v>100000</v>
          </cell>
          <cell r="V446">
            <v>20000</v>
          </cell>
          <cell r="W446">
            <v>300000</v>
          </cell>
          <cell r="X446">
            <v>50000</v>
          </cell>
          <cell r="Y446">
            <v>20000</v>
          </cell>
          <cell r="Z446">
            <v>500000</v>
          </cell>
          <cell r="AA446">
            <v>100000</v>
          </cell>
          <cell r="AB446">
            <v>20000</v>
          </cell>
          <cell r="AC446">
            <v>20000</v>
          </cell>
          <cell r="AD446">
            <v>80000</v>
          </cell>
          <cell r="AE446">
            <v>50000</v>
          </cell>
          <cell r="AF446">
            <v>6000</v>
          </cell>
          <cell r="AG446">
            <v>200000</v>
          </cell>
          <cell r="AH446">
            <v>30000</v>
          </cell>
          <cell r="AI446">
            <v>10000</v>
          </cell>
          <cell r="AJ446">
            <v>25000</v>
          </cell>
          <cell r="AK446">
            <v>100000</v>
          </cell>
          <cell r="AL446">
            <v>20000</v>
          </cell>
          <cell r="AM446">
            <v>15000</v>
          </cell>
        </row>
        <row r="447">
          <cell r="B447">
            <v>6232004</v>
          </cell>
          <cell r="C447" t="str">
            <v xml:space="preserve">          ค่าซ่อมแซม ครุภัณฑ์</v>
          </cell>
          <cell r="D447">
            <v>1586400</v>
          </cell>
          <cell r="E447">
            <v>7000</v>
          </cell>
          <cell r="F447">
            <v>5000</v>
          </cell>
          <cell r="G447">
            <v>40000</v>
          </cell>
          <cell r="H447">
            <v>10000</v>
          </cell>
          <cell r="I447">
            <v>200000</v>
          </cell>
          <cell r="J447">
            <v>60000</v>
          </cell>
          <cell r="K447">
            <v>22500</v>
          </cell>
          <cell r="L447">
            <v>20000</v>
          </cell>
          <cell r="M447">
            <v>400000</v>
          </cell>
          <cell r="N447">
            <v>10000</v>
          </cell>
          <cell r="O447">
            <v>15900</v>
          </cell>
          <cell r="P447">
            <v>50000</v>
          </cell>
          <cell r="Q447">
            <v>20000</v>
          </cell>
          <cell r="R447">
            <v>50000</v>
          </cell>
          <cell r="S447">
            <v>30000</v>
          </cell>
          <cell r="T447">
            <v>20000</v>
          </cell>
          <cell r="U447">
            <v>60000</v>
          </cell>
          <cell r="V447">
            <v>12000</v>
          </cell>
          <cell r="W447">
            <v>50000</v>
          </cell>
          <cell r="X447">
            <v>30000</v>
          </cell>
          <cell r="Y447">
            <v>20000</v>
          </cell>
          <cell r="Z447">
            <v>35000</v>
          </cell>
          <cell r="AA447">
            <v>20000</v>
          </cell>
          <cell r="AB447">
            <v>20000</v>
          </cell>
          <cell r="AC447">
            <v>25000</v>
          </cell>
          <cell r="AD447">
            <v>40000</v>
          </cell>
          <cell r="AE447">
            <v>50000</v>
          </cell>
          <cell r="AF447">
            <v>29000</v>
          </cell>
          <cell r="AG447">
            <v>50000</v>
          </cell>
          <cell r="AH447">
            <v>30000</v>
          </cell>
          <cell r="AI447">
            <v>10000</v>
          </cell>
          <cell r="AJ447">
            <v>25000</v>
          </cell>
          <cell r="AK447">
            <v>60000</v>
          </cell>
          <cell r="AL447">
            <v>20000</v>
          </cell>
          <cell r="AM447">
            <v>40000</v>
          </cell>
        </row>
        <row r="448">
          <cell r="B448">
            <v>6232005</v>
          </cell>
          <cell r="C448" t="str">
            <v xml:space="preserve">          ค่าซ่อมแซมเครื่องคอมพิวเตอร์</v>
          </cell>
          <cell r="D448">
            <v>1076500</v>
          </cell>
          <cell r="E448">
            <v>7000</v>
          </cell>
          <cell r="F448">
            <v>5000</v>
          </cell>
          <cell r="G448">
            <v>50000</v>
          </cell>
          <cell r="H448">
            <v>10000</v>
          </cell>
          <cell r="I448">
            <v>50000</v>
          </cell>
          <cell r="J448">
            <v>5000</v>
          </cell>
          <cell r="K448">
            <v>10000</v>
          </cell>
          <cell r="L448">
            <v>40000</v>
          </cell>
          <cell r="M448">
            <v>300000</v>
          </cell>
          <cell r="N448">
            <v>5000</v>
          </cell>
          <cell r="O448">
            <v>20000</v>
          </cell>
          <cell r="P448">
            <v>50000</v>
          </cell>
          <cell r="Q448">
            <v>20000</v>
          </cell>
          <cell r="R448">
            <v>30000</v>
          </cell>
          <cell r="S448">
            <v>20000</v>
          </cell>
          <cell r="T448">
            <v>25000</v>
          </cell>
          <cell r="U448">
            <v>50000</v>
          </cell>
          <cell r="V448">
            <v>12000</v>
          </cell>
          <cell r="W448">
            <v>50000</v>
          </cell>
          <cell r="X448">
            <v>10000</v>
          </cell>
          <cell r="Y448">
            <v>15000</v>
          </cell>
          <cell r="Z448">
            <v>20000</v>
          </cell>
          <cell r="AA448">
            <v>10000</v>
          </cell>
          <cell r="AB448">
            <v>20000</v>
          </cell>
          <cell r="AC448">
            <v>35000</v>
          </cell>
          <cell r="AD448">
            <v>20000</v>
          </cell>
          <cell r="AE448">
            <v>50000</v>
          </cell>
          <cell r="AF448">
            <v>2500</v>
          </cell>
          <cell r="AG448">
            <v>50000</v>
          </cell>
          <cell r="AH448">
            <v>20000</v>
          </cell>
          <cell r="AI448">
            <v>5000</v>
          </cell>
          <cell r="AJ448">
            <v>25000</v>
          </cell>
          <cell r="AK448">
            <v>10000</v>
          </cell>
          <cell r="AL448">
            <v>15000</v>
          </cell>
          <cell r="AM448">
            <v>10000</v>
          </cell>
        </row>
        <row r="449">
          <cell r="B449">
            <v>624</v>
          </cell>
          <cell r="C449" t="str">
            <v xml:space="preserve">     ค่าใช้จ่ายสำนักงาน</v>
          </cell>
          <cell r="D449">
            <v>33975320</v>
          </cell>
          <cell r="E449">
            <v>16000</v>
          </cell>
          <cell r="F449">
            <v>36000</v>
          </cell>
          <cell r="G449">
            <v>540000</v>
          </cell>
          <cell r="H449">
            <v>445000</v>
          </cell>
          <cell r="I449">
            <v>1140000</v>
          </cell>
          <cell r="J449">
            <v>4310000</v>
          </cell>
          <cell r="K449">
            <v>110000</v>
          </cell>
          <cell r="L449">
            <v>95000</v>
          </cell>
          <cell r="M449">
            <v>6863000</v>
          </cell>
          <cell r="N449">
            <v>233000</v>
          </cell>
          <cell r="O449">
            <v>1278000</v>
          </cell>
          <cell r="P449">
            <v>893000</v>
          </cell>
          <cell r="Q449">
            <v>567400</v>
          </cell>
          <cell r="R449">
            <v>1139000</v>
          </cell>
          <cell r="S449">
            <v>443000</v>
          </cell>
          <cell r="T449">
            <v>604000</v>
          </cell>
          <cell r="U449">
            <v>1610000</v>
          </cell>
          <cell r="V449">
            <v>148000</v>
          </cell>
          <cell r="W449">
            <v>2264000</v>
          </cell>
          <cell r="X449">
            <v>415000</v>
          </cell>
          <cell r="Y449">
            <v>657920</v>
          </cell>
          <cell r="Z449">
            <v>787000</v>
          </cell>
          <cell r="AA449">
            <v>505000</v>
          </cell>
          <cell r="AB449">
            <v>326000</v>
          </cell>
          <cell r="AC449">
            <v>988000</v>
          </cell>
          <cell r="AD449">
            <v>557000</v>
          </cell>
          <cell r="AE449">
            <v>1571000</v>
          </cell>
          <cell r="AF449">
            <v>436000</v>
          </cell>
          <cell r="AG449">
            <v>1306000</v>
          </cell>
          <cell r="AH449">
            <v>642000</v>
          </cell>
          <cell r="AI449">
            <v>273000</v>
          </cell>
          <cell r="AJ449">
            <v>457000</v>
          </cell>
          <cell r="AK449">
            <v>1805000</v>
          </cell>
          <cell r="AL449">
            <v>203000</v>
          </cell>
          <cell r="AM449">
            <v>312000</v>
          </cell>
        </row>
        <row r="450">
          <cell r="B450">
            <v>6241</v>
          </cell>
          <cell r="C450" t="str">
            <v xml:space="preserve">       ค่าวัสดุสิ้นเปลืองในสำนักงาน</v>
          </cell>
          <cell r="D450">
            <v>9339000</v>
          </cell>
          <cell r="E450">
            <v>16000</v>
          </cell>
          <cell r="F450">
            <v>16000</v>
          </cell>
          <cell r="G450">
            <v>540000</v>
          </cell>
          <cell r="H450">
            <v>195000</v>
          </cell>
          <cell r="I450">
            <v>210000</v>
          </cell>
          <cell r="J450">
            <v>380000</v>
          </cell>
          <cell r="K450">
            <v>90000</v>
          </cell>
          <cell r="L450">
            <v>75000</v>
          </cell>
          <cell r="M450">
            <v>1800000</v>
          </cell>
          <cell r="N450">
            <v>105000</v>
          </cell>
          <cell r="O450">
            <v>236000</v>
          </cell>
          <cell r="P450">
            <v>225000</v>
          </cell>
          <cell r="Q450">
            <v>145000</v>
          </cell>
          <cell r="R450">
            <v>275000</v>
          </cell>
          <cell r="S450">
            <v>195000</v>
          </cell>
          <cell r="T450">
            <v>130000</v>
          </cell>
          <cell r="U450">
            <v>520000</v>
          </cell>
          <cell r="V450">
            <v>76000</v>
          </cell>
          <cell r="W450">
            <v>670000</v>
          </cell>
          <cell r="X450">
            <v>165000</v>
          </cell>
          <cell r="Y450">
            <v>140000</v>
          </cell>
          <cell r="Z450">
            <v>195000</v>
          </cell>
          <cell r="AA450">
            <v>115000</v>
          </cell>
          <cell r="AB450">
            <v>70000</v>
          </cell>
          <cell r="AC450">
            <v>290000</v>
          </cell>
          <cell r="AD450">
            <v>163000</v>
          </cell>
          <cell r="AE450">
            <v>620000</v>
          </cell>
          <cell r="AF450">
            <v>112000</v>
          </cell>
          <cell r="AG450">
            <v>620000</v>
          </cell>
          <cell r="AH450">
            <v>220000</v>
          </cell>
          <cell r="AI450">
            <v>45000</v>
          </cell>
          <cell r="AJ450">
            <v>120000</v>
          </cell>
          <cell r="AK450">
            <v>372000</v>
          </cell>
          <cell r="AL450">
            <v>95000</v>
          </cell>
          <cell r="AM450">
            <v>98000</v>
          </cell>
        </row>
        <row r="451">
          <cell r="B451">
            <v>6241001</v>
          </cell>
          <cell r="C451" t="str">
            <v xml:space="preserve">          ค่าเครื่องเขียนแบบพิมพ์</v>
          </cell>
          <cell r="D451">
            <v>4107500</v>
          </cell>
          <cell r="E451">
            <v>5000</v>
          </cell>
          <cell r="F451">
            <v>5000</v>
          </cell>
          <cell r="G451">
            <v>100000</v>
          </cell>
          <cell r="H451">
            <v>60000</v>
          </cell>
          <cell r="I451">
            <v>60000</v>
          </cell>
          <cell r="J451">
            <v>130000</v>
          </cell>
          <cell r="K451">
            <v>30000</v>
          </cell>
          <cell r="L451">
            <v>20000</v>
          </cell>
          <cell r="M451">
            <v>1000000</v>
          </cell>
          <cell r="N451">
            <v>45000</v>
          </cell>
          <cell r="O451">
            <v>120000</v>
          </cell>
          <cell r="P451">
            <v>100000</v>
          </cell>
          <cell r="Q451">
            <v>65000</v>
          </cell>
          <cell r="R451">
            <v>150000</v>
          </cell>
          <cell r="S451">
            <v>70000</v>
          </cell>
          <cell r="T451">
            <v>65000</v>
          </cell>
          <cell r="U451">
            <v>220000</v>
          </cell>
          <cell r="V451">
            <v>32500</v>
          </cell>
          <cell r="W451">
            <v>300000</v>
          </cell>
          <cell r="X451">
            <v>80000</v>
          </cell>
          <cell r="Y451">
            <v>50000</v>
          </cell>
          <cell r="Z451">
            <v>100000</v>
          </cell>
          <cell r="AA451">
            <v>60000</v>
          </cell>
          <cell r="AB451">
            <v>30000</v>
          </cell>
          <cell r="AC451">
            <v>150000</v>
          </cell>
          <cell r="AD451">
            <v>60000</v>
          </cell>
          <cell r="AE451">
            <v>250000</v>
          </cell>
          <cell r="AF451">
            <v>50000</v>
          </cell>
          <cell r="AG451">
            <v>300000</v>
          </cell>
          <cell r="AH451">
            <v>100000</v>
          </cell>
          <cell r="AI451">
            <v>30000</v>
          </cell>
          <cell r="AJ451">
            <v>60000</v>
          </cell>
          <cell r="AK451">
            <v>150000</v>
          </cell>
          <cell r="AL451">
            <v>30000</v>
          </cell>
          <cell r="AM451">
            <v>30000</v>
          </cell>
        </row>
        <row r="452">
          <cell r="B452">
            <v>6241002</v>
          </cell>
          <cell r="C452" t="str">
            <v xml:space="preserve">          ค่าถ่ายเอกสารและพิมพ์เขียว</v>
          </cell>
          <cell r="D452">
            <v>1511500</v>
          </cell>
          <cell r="E452">
            <v>1000</v>
          </cell>
          <cell r="F452">
            <v>1000</v>
          </cell>
          <cell r="G452">
            <v>350000</v>
          </cell>
          <cell r="H452">
            <v>15000</v>
          </cell>
          <cell r="I452">
            <v>30000</v>
          </cell>
          <cell r="J452">
            <v>100000</v>
          </cell>
          <cell r="K452">
            <v>20000</v>
          </cell>
          <cell r="L452">
            <v>15000</v>
          </cell>
          <cell r="M452">
            <v>200000</v>
          </cell>
          <cell r="N452">
            <v>10000</v>
          </cell>
          <cell r="O452">
            <v>45000</v>
          </cell>
          <cell r="P452">
            <v>25000</v>
          </cell>
          <cell r="Q452">
            <v>25000</v>
          </cell>
          <cell r="R452">
            <v>25000</v>
          </cell>
          <cell r="S452">
            <v>25000</v>
          </cell>
          <cell r="T452">
            <v>15000</v>
          </cell>
          <cell r="U452">
            <v>50000</v>
          </cell>
          <cell r="V452">
            <v>8500</v>
          </cell>
          <cell r="W452">
            <v>70000</v>
          </cell>
          <cell r="X452">
            <v>40000</v>
          </cell>
          <cell r="Y452">
            <v>15000</v>
          </cell>
          <cell r="Z452">
            <v>30000</v>
          </cell>
          <cell r="AA452">
            <v>15000</v>
          </cell>
          <cell r="AB452">
            <v>20000</v>
          </cell>
          <cell r="AC452">
            <v>50000</v>
          </cell>
          <cell r="AD452">
            <v>23000</v>
          </cell>
          <cell r="AE452">
            <v>20000</v>
          </cell>
          <cell r="AF452">
            <v>23000</v>
          </cell>
          <cell r="AG452">
            <v>70000</v>
          </cell>
          <cell r="AH452">
            <v>20000</v>
          </cell>
          <cell r="AI452">
            <v>5000</v>
          </cell>
          <cell r="AJ452">
            <v>30000</v>
          </cell>
          <cell r="AK452">
            <v>72000</v>
          </cell>
          <cell r="AL452">
            <v>30000</v>
          </cell>
          <cell r="AM452">
            <v>18000</v>
          </cell>
        </row>
        <row r="453">
          <cell r="B453">
            <v>6241003</v>
          </cell>
          <cell r="C453" t="str">
            <v xml:space="preserve">          ค่าวัสดุสิ้นเปลืองทั่วไป</v>
          </cell>
          <cell r="D453">
            <v>3720000</v>
          </cell>
          <cell r="E453">
            <v>10000</v>
          </cell>
          <cell r="F453">
            <v>10000</v>
          </cell>
          <cell r="G453">
            <v>90000</v>
          </cell>
          <cell r="H453">
            <v>120000</v>
          </cell>
          <cell r="I453">
            <v>120000</v>
          </cell>
          <cell r="J453">
            <v>150000</v>
          </cell>
          <cell r="K453">
            <v>40000</v>
          </cell>
          <cell r="L453">
            <v>40000</v>
          </cell>
          <cell r="M453">
            <v>600000</v>
          </cell>
          <cell r="N453">
            <v>50000</v>
          </cell>
          <cell r="O453">
            <v>71000</v>
          </cell>
          <cell r="P453">
            <v>100000</v>
          </cell>
          <cell r="Q453">
            <v>55000</v>
          </cell>
          <cell r="R453">
            <v>100000</v>
          </cell>
          <cell r="S453">
            <v>100000</v>
          </cell>
          <cell r="T453">
            <v>50000</v>
          </cell>
          <cell r="U453">
            <v>250000</v>
          </cell>
          <cell r="V453">
            <v>35000</v>
          </cell>
          <cell r="W453">
            <v>300000</v>
          </cell>
          <cell r="X453">
            <v>45000</v>
          </cell>
          <cell r="Y453">
            <v>75000</v>
          </cell>
          <cell r="Z453">
            <v>65000</v>
          </cell>
          <cell r="AA453">
            <v>40000</v>
          </cell>
          <cell r="AB453">
            <v>20000</v>
          </cell>
          <cell r="AC453">
            <v>90000</v>
          </cell>
          <cell r="AD453">
            <v>80000</v>
          </cell>
          <cell r="AE453">
            <v>350000</v>
          </cell>
          <cell r="AF453">
            <v>39000</v>
          </cell>
          <cell r="AG453">
            <v>250000</v>
          </cell>
          <cell r="AH453">
            <v>100000</v>
          </cell>
          <cell r="AI453">
            <v>10000</v>
          </cell>
          <cell r="AJ453">
            <v>30000</v>
          </cell>
          <cell r="AK453">
            <v>150000</v>
          </cell>
          <cell r="AL453">
            <v>35000</v>
          </cell>
          <cell r="AM453">
            <v>50000</v>
          </cell>
        </row>
        <row r="454">
          <cell r="B454">
            <v>6242</v>
          </cell>
          <cell r="C454" t="str">
            <v xml:space="preserve">       ค่าจ้างหน่วยงาน/บุคคลภายนอก</v>
          </cell>
          <cell r="D454">
            <v>24636320</v>
          </cell>
          <cell r="E454">
            <v>0</v>
          </cell>
          <cell r="F454">
            <v>20000</v>
          </cell>
          <cell r="G454">
            <v>0</v>
          </cell>
          <cell r="H454">
            <v>250000</v>
          </cell>
          <cell r="I454">
            <v>930000</v>
          </cell>
          <cell r="J454">
            <v>3930000</v>
          </cell>
          <cell r="K454">
            <v>20000</v>
          </cell>
          <cell r="L454">
            <v>20000</v>
          </cell>
          <cell r="M454">
            <v>5063000</v>
          </cell>
          <cell r="N454">
            <v>128000</v>
          </cell>
          <cell r="O454">
            <v>1042000</v>
          </cell>
          <cell r="P454">
            <v>668000</v>
          </cell>
          <cell r="Q454">
            <v>422400</v>
          </cell>
          <cell r="R454">
            <v>864000</v>
          </cell>
          <cell r="S454">
            <v>248000</v>
          </cell>
          <cell r="T454">
            <v>474000</v>
          </cell>
          <cell r="U454">
            <v>1090000</v>
          </cell>
          <cell r="V454">
            <v>72000</v>
          </cell>
          <cell r="W454">
            <v>1594000</v>
          </cell>
          <cell r="X454">
            <v>250000</v>
          </cell>
          <cell r="Y454">
            <v>517920</v>
          </cell>
          <cell r="Z454">
            <v>592000</v>
          </cell>
          <cell r="AA454">
            <v>390000</v>
          </cell>
          <cell r="AB454">
            <v>256000</v>
          </cell>
          <cell r="AC454">
            <v>698000</v>
          </cell>
          <cell r="AD454">
            <v>394000</v>
          </cell>
          <cell r="AE454">
            <v>951000</v>
          </cell>
          <cell r="AF454">
            <v>324000</v>
          </cell>
          <cell r="AG454">
            <v>686000</v>
          </cell>
          <cell r="AH454">
            <v>422000</v>
          </cell>
          <cell r="AI454">
            <v>228000</v>
          </cell>
          <cell r="AJ454">
            <v>337000</v>
          </cell>
          <cell r="AK454">
            <v>1433000</v>
          </cell>
          <cell r="AL454">
            <v>108000</v>
          </cell>
          <cell r="AM454">
            <v>214000</v>
          </cell>
        </row>
        <row r="455">
          <cell r="B455">
            <v>6242001</v>
          </cell>
          <cell r="C455" t="str">
            <v xml:space="preserve">          ค่าจ้างพนักงานรักษาความปลอดภัย</v>
          </cell>
          <cell r="D455">
            <v>4956000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620000</v>
          </cell>
          <cell r="J455">
            <v>450000</v>
          </cell>
          <cell r="K455">
            <v>0</v>
          </cell>
          <cell r="L455">
            <v>0</v>
          </cell>
          <cell r="M455">
            <v>970000</v>
          </cell>
          <cell r="N455">
            <v>0</v>
          </cell>
          <cell r="O455">
            <v>420000</v>
          </cell>
          <cell r="P455">
            <v>180000</v>
          </cell>
          <cell r="Q455">
            <v>0</v>
          </cell>
          <cell r="R455">
            <v>144000</v>
          </cell>
          <cell r="S455">
            <v>0</v>
          </cell>
          <cell r="T455">
            <v>0</v>
          </cell>
          <cell r="U455">
            <v>168000</v>
          </cell>
          <cell r="V455">
            <v>0</v>
          </cell>
          <cell r="W455">
            <v>288000</v>
          </cell>
          <cell r="X455">
            <v>0</v>
          </cell>
          <cell r="Y455">
            <v>0</v>
          </cell>
          <cell r="Z455">
            <v>216000</v>
          </cell>
          <cell r="AA455">
            <v>150000</v>
          </cell>
          <cell r="AB455">
            <v>120000</v>
          </cell>
          <cell r="AC455">
            <v>114000</v>
          </cell>
          <cell r="AD455">
            <v>192000</v>
          </cell>
          <cell r="AE455">
            <v>180000</v>
          </cell>
          <cell r="AF455">
            <v>108000</v>
          </cell>
          <cell r="AG455">
            <v>120000</v>
          </cell>
          <cell r="AH455">
            <v>120000</v>
          </cell>
          <cell r="AI455">
            <v>0</v>
          </cell>
          <cell r="AJ455">
            <v>108000</v>
          </cell>
          <cell r="AK455">
            <v>288000</v>
          </cell>
          <cell r="AL455">
            <v>0</v>
          </cell>
          <cell r="AM455">
            <v>0</v>
          </cell>
        </row>
        <row r="456">
          <cell r="B456">
            <v>6242002</v>
          </cell>
          <cell r="C456" t="str">
            <v xml:space="preserve">          ค่าจ้างพนักงานทำความสะอาด</v>
          </cell>
          <cell r="D456">
            <v>4773000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280000</v>
          </cell>
          <cell r="J456">
            <v>840000</v>
          </cell>
          <cell r="K456">
            <v>0</v>
          </cell>
          <cell r="L456">
            <v>0</v>
          </cell>
          <cell r="M456">
            <v>593000</v>
          </cell>
          <cell r="N456">
            <v>108000</v>
          </cell>
          <cell r="O456">
            <v>72000</v>
          </cell>
          <cell r="P456">
            <v>108000</v>
          </cell>
          <cell r="Q456">
            <v>78000</v>
          </cell>
          <cell r="R456">
            <v>144000</v>
          </cell>
          <cell r="S456">
            <v>96000</v>
          </cell>
          <cell r="T456">
            <v>120000</v>
          </cell>
          <cell r="U456">
            <v>162000</v>
          </cell>
          <cell r="V456">
            <v>50000</v>
          </cell>
          <cell r="W456">
            <v>120000</v>
          </cell>
          <cell r="X456">
            <v>0</v>
          </cell>
          <cell r="Y456">
            <v>228000</v>
          </cell>
          <cell r="Z456">
            <v>96000</v>
          </cell>
          <cell r="AA456">
            <v>120000</v>
          </cell>
          <cell r="AB456">
            <v>126000</v>
          </cell>
          <cell r="AC456">
            <v>114000</v>
          </cell>
          <cell r="AD456">
            <v>192000</v>
          </cell>
          <cell r="AE456">
            <v>216000</v>
          </cell>
          <cell r="AF456">
            <v>108000</v>
          </cell>
          <cell r="AG456">
            <v>216000</v>
          </cell>
          <cell r="AH456">
            <v>100000</v>
          </cell>
          <cell r="AI456">
            <v>120000</v>
          </cell>
          <cell r="AJ456">
            <v>108000</v>
          </cell>
          <cell r="AK456">
            <v>144000</v>
          </cell>
          <cell r="AL456">
            <v>0</v>
          </cell>
          <cell r="AM456">
            <v>114000</v>
          </cell>
        </row>
        <row r="457">
          <cell r="B457">
            <v>6242003</v>
          </cell>
          <cell r="C457" t="str">
            <v xml:space="preserve">          ค่าจ้างหน่วยงานภายนอกดูแลสำนักงาน อื่นๆ</v>
          </cell>
          <cell r="D457">
            <v>14877320</v>
          </cell>
          <cell r="E457">
            <v>0</v>
          </cell>
          <cell r="F457">
            <v>20000</v>
          </cell>
          <cell r="G457">
            <v>0</v>
          </cell>
          <cell r="H457">
            <v>250000</v>
          </cell>
          <cell r="I457">
            <v>30000</v>
          </cell>
          <cell r="J457">
            <v>2640000</v>
          </cell>
          <cell r="K457">
            <v>20000</v>
          </cell>
          <cell r="L457">
            <v>20000</v>
          </cell>
          <cell r="M457">
            <v>3500000</v>
          </cell>
          <cell r="N457">
            <v>20000</v>
          </cell>
          <cell r="O457">
            <v>550000</v>
          </cell>
          <cell r="P457">
            <v>380000</v>
          </cell>
          <cell r="Q457">
            <v>344400</v>
          </cell>
          <cell r="R457">
            <v>576000</v>
          </cell>
          <cell r="S457">
            <v>150000</v>
          </cell>
          <cell r="T457">
            <v>354000</v>
          </cell>
          <cell r="U457">
            <v>750000</v>
          </cell>
          <cell r="V457">
            <v>22000</v>
          </cell>
          <cell r="W457">
            <v>1176000</v>
          </cell>
          <cell r="X457">
            <v>250000</v>
          </cell>
          <cell r="Y457">
            <v>289920</v>
          </cell>
          <cell r="Z457">
            <v>280000</v>
          </cell>
          <cell r="AA457">
            <v>120000</v>
          </cell>
          <cell r="AB457">
            <v>10000</v>
          </cell>
          <cell r="AC457">
            <v>470000</v>
          </cell>
          <cell r="AD457">
            <v>10000</v>
          </cell>
          <cell r="AE457">
            <v>550000</v>
          </cell>
          <cell r="AF457">
            <v>108000</v>
          </cell>
          <cell r="AG457">
            <v>350000</v>
          </cell>
          <cell r="AH457">
            <v>200000</v>
          </cell>
          <cell r="AI457">
            <v>108000</v>
          </cell>
          <cell r="AJ457">
            <v>121000</v>
          </cell>
          <cell r="AK457">
            <v>1000000</v>
          </cell>
          <cell r="AL457">
            <v>108000</v>
          </cell>
          <cell r="AM457">
            <v>100000</v>
          </cell>
        </row>
        <row r="458">
          <cell r="B458">
            <v>6242004</v>
          </cell>
          <cell r="C458" t="str">
            <v xml:space="preserve">          ค่าจ้างหน่วยงานภายนอกดูแลระบบคอมพิวเตอร์</v>
          </cell>
          <cell r="D458">
            <v>30000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2000</v>
          </cell>
          <cell r="T458">
            <v>0</v>
          </cell>
          <cell r="U458">
            <v>10000</v>
          </cell>
          <cell r="V458">
            <v>0</v>
          </cell>
          <cell r="W458">
            <v>10000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5000</v>
          </cell>
          <cell r="AF458">
            <v>0</v>
          </cell>
          <cell r="AG458">
            <v>0</v>
          </cell>
          <cell r="AH458">
            <v>2000</v>
          </cell>
          <cell r="AI458">
            <v>0</v>
          </cell>
          <cell r="AJ458">
            <v>0</v>
          </cell>
          <cell r="AK458">
            <v>1000</v>
          </cell>
          <cell r="AL458">
            <v>0</v>
          </cell>
          <cell r="AM458">
            <v>0</v>
          </cell>
        </row>
        <row r="459">
          <cell r="B459">
            <v>625</v>
          </cell>
          <cell r="C459" t="str">
            <v xml:space="preserve">     ค่าใช้จ่ายสาธารณูปโภค</v>
          </cell>
          <cell r="D459">
            <v>10710770</v>
          </cell>
          <cell r="E459">
            <v>18840</v>
          </cell>
          <cell r="F459">
            <v>12840</v>
          </cell>
          <cell r="G459">
            <v>12000</v>
          </cell>
          <cell r="H459">
            <v>5000</v>
          </cell>
          <cell r="I459">
            <v>266490</v>
          </cell>
          <cell r="J459">
            <v>1562630</v>
          </cell>
          <cell r="K459">
            <v>10000</v>
          </cell>
          <cell r="L459">
            <v>10000</v>
          </cell>
          <cell r="M459">
            <v>1651810</v>
          </cell>
          <cell r="N459">
            <v>127270</v>
          </cell>
          <cell r="O459">
            <v>396730</v>
          </cell>
          <cell r="P459">
            <v>256460</v>
          </cell>
          <cell r="Q459">
            <v>147730</v>
          </cell>
          <cell r="R459">
            <v>227250</v>
          </cell>
          <cell r="S459">
            <v>207990</v>
          </cell>
          <cell r="T459">
            <v>196010</v>
          </cell>
          <cell r="U459">
            <v>504010</v>
          </cell>
          <cell r="V459">
            <v>54270</v>
          </cell>
          <cell r="W459">
            <v>730710</v>
          </cell>
          <cell r="X459">
            <v>273490</v>
          </cell>
          <cell r="Y459">
            <v>243580</v>
          </cell>
          <cell r="Z459">
            <v>237830</v>
          </cell>
          <cell r="AA459">
            <v>180550</v>
          </cell>
          <cell r="AB459">
            <v>107500</v>
          </cell>
          <cell r="AC459">
            <v>610430</v>
          </cell>
          <cell r="AD459">
            <v>104580</v>
          </cell>
          <cell r="AE459">
            <v>533410</v>
          </cell>
          <cell r="AF459">
            <v>105520</v>
          </cell>
          <cell r="AG459">
            <v>868410</v>
          </cell>
          <cell r="AH459">
            <v>233650</v>
          </cell>
          <cell r="AI459">
            <v>67490</v>
          </cell>
          <cell r="AJ459">
            <v>126170</v>
          </cell>
          <cell r="AK459">
            <v>397010</v>
          </cell>
          <cell r="AL459">
            <v>91260</v>
          </cell>
          <cell r="AM459">
            <v>131850</v>
          </cell>
        </row>
        <row r="460">
          <cell r="B460">
            <v>6251</v>
          </cell>
          <cell r="C460" t="str">
            <v xml:space="preserve">       ค่าไฟฟ้าและน้ำประปา</v>
          </cell>
          <cell r="D460">
            <v>4094090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171490</v>
          </cell>
          <cell r="J460">
            <v>1257630</v>
          </cell>
          <cell r="K460">
            <v>0</v>
          </cell>
          <cell r="L460">
            <v>0</v>
          </cell>
          <cell r="M460">
            <v>351810</v>
          </cell>
          <cell r="N460">
            <v>61270</v>
          </cell>
          <cell r="O460">
            <v>121730</v>
          </cell>
          <cell r="P460">
            <v>134460</v>
          </cell>
          <cell r="Q460">
            <v>47730</v>
          </cell>
          <cell r="R460">
            <v>77250</v>
          </cell>
          <cell r="S460">
            <v>67990</v>
          </cell>
          <cell r="T460">
            <v>101010</v>
          </cell>
          <cell r="U460">
            <v>174010</v>
          </cell>
          <cell r="V460">
            <v>21270</v>
          </cell>
          <cell r="W460">
            <v>130710</v>
          </cell>
          <cell r="X460">
            <v>102490</v>
          </cell>
          <cell r="Y460">
            <v>88580</v>
          </cell>
          <cell r="Z460">
            <v>92830</v>
          </cell>
          <cell r="AA460">
            <v>95550</v>
          </cell>
          <cell r="AB460">
            <v>55500</v>
          </cell>
          <cell r="AC460">
            <v>102430</v>
          </cell>
          <cell r="AD460">
            <v>41580</v>
          </cell>
          <cell r="AE460">
            <v>181410</v>
          </cell>
          <cell r="AF460">
            <v>52520</v>
          </cell>
          <cell r="AG460">
            <v>213410</v>
          </cell>
          <cell r="AH460">
            <v>73650</v>
          </cell>
          <cell r="AI460">
            <v>26490</v>
          </cell>
          <cell r="AJ460">
            <v>36170</v>
          </cell>
          <cell r="AK460">
            <v>117010</v>
          </cell>
          <cell r="AL460">
            <v>34260</v>
          </cell>
          <cell r="AM460">
            <v>61850</v>
          </cell>
        </row>
        <row r="461">
          <cell r="B461">
            <v>6251001</v>
          </cell>
          <cell r="C461" t="str">
            <v xml:space="preserve">          ค่าไฟฟ้า - สำนักงาน</v>
          </cell>
          <cell r="D461">
            <v>4094090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171490</v>
          </cell>
          <cell r="J461">
            <v>1257630</v>
          </cell>
          <cell r="K461">
            <v>0</v>
          </cell>
          <cell r="L461">
            <v>0</v>
          </cell>
          <cell r="M461">
            <v>351810</v>
          </cell>
          <cell r="N461">
            <v>61270</v>
          </cell>
          <cell r="O461">
            <v>121730</v>
          </cell>
          <cell r="P461">
            <v>134460</v>
          </cell>
          <cell r="Q461">
            <v>47730</v>
          </cell>
          <cell r="R461">
            <v>77250</v>
          </cell>
          <cell r="S461">
            <v>67990</v>
          </cell>
          <cell r="T461">
            <v>101010</v>
          </cell>
          <cell r="U461">
            <v>174010</v>
          </cell>
          <cell r="V461">
            <v>21270</v>
          </cell>
          <cell r="W461">
            <v>130710</v>
          </cell>
          <cell r="X461">
            <v>102490</v>
          </cell>
          <cell r="Y461">
            <v>88580</v>
          </cell>
          <cell r="Z461">
            <v>92830</v>
          </cell>
          <cell r="AA461">
            <v>95550</v>
          </cell>
          <cell r="AB461">
            <v>55500</v>
          </cell>
          <cell r="AC461">
            <v>102430</v>
          </cell>
          <cell r="AD461">
            <v>41580</v>
          </cell>
          <cell r="AE461">
            <v>181410</v>
          </cell>
          <cell r="AF461">
            <v>52520</v>
          </cell>
          <cell r="AG461">
            <v>213410</v>
          </cell>
          <cell r="AH461">
            <v>73650</v>
          </cell>
          <cell r="AI461">
            <v>26490</v>
          </cell>
          <cell r="AJ461">
            <v>36170</v>
          </cell>
          <cell r="AK461">
            <v>117010</v>
          </cell>
          <cell r="AL461">
            <v>34260</v>
          </cell>
          <cell r="AM461">
            <v>61850</v>
          </cell>
        </row>
        <row r="462">
          <cell r="B462">
            <v>6251002</v>
          </cell>
          <cell r="C462" t="str">
            <v xml:space="preserve">          ค่าน้ำประปา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</row>
        <row r="463">
          <cell r="B463">
            <v>6251003</v>
          </cell>
          <cell r="C463" t="str">
            <v xml:space="preserve">          ค่าติดตั้งไฟฟ้า - สำนักงาน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</row>
        <row r="464">
          <cell r="B464">
            <v>6252</v>
          </cell>
          <cell r="C464" t="str">
            <v xml:space="preserve">       ค่าโทรศัพท์ / โทรสาร</v>
          </cell>
          <cell r="D464">
            <v>1132600</v>
          </cell>
          <cell r="E464">
            <v>12000</v>
          </cell>
          <cell r="F464">
            <v>6000</v>
          </cell>
          <cell r="G464">
            <v>12000</v>
          </cell>
          <cell r="H464">
            <v>5000</v>
          </cell>
          <cell r="I464">
            <v>50000</v>
          </cell>
          <cell r="J464">
            <v>55000</v>
          </cell>
          <cell r="K464">
            <v>10000</v>
          </cell>
          <cell r="L464">
            <v>10000</v>
          </cell>
          <cell r="M464">
            <v>100000</v>
          </cell>
          <cell r="N464">
            <v>16000</v>
          </cell>
          <cell r="O464">
            <v>35000</v>
          </cell>
          <cell r="P464">
            <v>32000</v>
          </cell>
          <cell r="Q464">
            <v>25000</v>
          </cell>
          <cell r="R464">
            <v>50000</v>
          </cell>
          <cell r="S464">
            <v>40000</v>
          </cell>
          <cell r="T464">
            <v>30000</v>
          </cell>
          <cell r="U464">
            <v>70000</v>
          </cell>
          <cell r="V464">
            <v>13000</v>
          </cell>
          <cell r="W464">
            <v>57600</v>
          </cell>
          <cell r="X464">
            <v>35000</v>
          </cell>
          <cell r="Y464">
            <v>25000</v>
          </cell>
          <cell r="Z464">
            <v>20000</v>
          </cell>
          <cell r="AA464">
            <v>25000</v>
          </cell>
          <cell r="AB464">
            <v>20000</v>
          </cell>
          <cell r="AC464">
            <v>48000</v>
          </cell>
          <cell r="AD464">
            <v>27000</v>
          </cell>
          <cell r="AE464">
            <v>30000</v>
          </cell>
          <cell r="AF464">
            <v>24000</v>
          </cell>
          <cell r="AG464">
            <v>55000</v>
          </cell>
          <cell r="AH464">
            <v>30000</v>
          </cell>
          <cell r="AI464">
            <v>15000</v>
          </cell>
          <cell r="AJ464">
            <v>30000</v>
          </cell>
          <cell r="AK464">
            <v>80000</v>
          </cell>
          <cell r="AL464">
            <v>15000</v>
          </cell>
          <cell r="AM464">
            <v>25000</v>
          </cell>
        </row>
        <row r="465">
          <cell r="B465">
            <v>6252001</v>
          </cell>
          <cell r="C465" t="str">
            <v xml:space="preserve">          ค่าโทรศัพท์ / โทรสาร - ต่างประเทศ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</row>
        <row r="466">
          <cell r="B466">
            <v>6252002</v>
          </cell>
          <cell r="C466" t="str">
            <v xml:space="preserve">          ค่าโทรศัพท์ / โทรสาร - ในประเทศ</v>
          </cell>
          <cell r="D466">
            <v>1132600</v>
          </cell>
          <cell r="E466">
            <v>12000</v>
          </cell>
          <cell r="F466">
            <v>6000</v>
          </cell>
          <cell r="G466">
            <v>12000</v>
          </cell>
          <cell r="H466">
            <v>5000</v>
          </cell>
          <cell r="I466">
            <v>50000</v>
          </cell>
          <cell r="J466">
            <v>55000</v>
          </cell>
          <cell r="K466">
            <v>10000</v>
          </cell>
          <cell r="L466">
            <v>10000</v>
          </cell>
          <cell r="M466">
            <v>100000</v>
          </cell>
          <cell r="N466">
            <v>16000</v>
          </cell>
          <cell r="O466">
            <v>35000</v>
          </cell>
          <cell r="P466">
            <v>32000</v>
          </cell>
          <cell r="Q466">
            <v>25000</v>
          </cell>
          <cell r="R466">
            <v>50000</v>
          </cell>
          <cell r="S466">
            <v>40000</v>
          </cell>
          <cell r="T466">
            <v>30000</v>
          </cell>
          <cell r="U466">
            <v>70000</v>
          </cell>
          <cell r="V466">
            <v>13000</v>
          </cell>
          <cell r="W466">
            <v>57600</v>
          </cell>
          <cell r="X466">
            <v>35000</v>
          </cell>
          <cell r="Y466">
            <v>25000</v>
          </cell>
          <cell r="Z466">
            <v>20000</v>
          </cell>
          <cell r="AA466">
            <v>25000</v>
          </cell>
          <cell r="AB466">
            <v>20000</v>
          </cell>
          <cell r="AC466">
            <v>48000</v>
          </cell>
          <cell r="AD466">
            <v>27000</v>
          </cell>
          <cell r="AE466">
            <v>30000</v>
          </cell>
          <cell r="AF466">
            <v>24000</v>
          </cell>
          <cell r="AG466">
            <v>55000</v>
          </cell>
          <cell r="AH466">
            <v>30000</v>
          </cell>
          <cell r="AI466">
            <v>15000</v>
          </cell>
          <cell r="AJ466">
            <v>30000</v>
          </cell>
          <cell r="AK466">
            <v>80000</v>
          </cell>
          <cell r="AL466">
            <v>15000</v>
          </cell>
          <cell r="AM466">
            <v>25000</v>
          </cell>
        </row>
        <row r="467">
          <cell r="B467">
            <v>6253</v>
          </cell>
          <cell r="C467" t="str">
            <v xml:space="preserve">       ค่าไปรษณียากรและอื่นๆ</v>
          </cell>
          <cell r="D467">
            <v>5484080</v>
          </cell>
          <cell r="E467">
            <v>6840</v>
          </cell>
          <cell r="F467">
            <v>6840</v>
          </cell>
          <cell r="G467">
            <v>0</v>
          </cell>
          <cell r="H467">
            <v>0</v>
          </cell>
          <cell r="I467">
            <v>45000</v>
          </cell>
          <cell r="J467">
            <v>250000</v>
          </cell>
          <cell r="K467">
            <v>0</v>
          </cell>
          <cell r="L467">
            <v>0</v>
          </cell>
          <cell r="M467">
            <v>1200000</v>
          </cell>
          <cell r="N467">
            <v>50000</v>
          </cell>
          <cell r="O467">
            <v>240000</v>
          </cell>
          <cell r="P467">
            <v>90000</v>
          </cell>
          <cell r="Q467">
            <v>75000</v>
          </cell>
          <cell r="R467">
            <v>100000</v>
          </cell>
          <cell r="S467">
            <v>100000</v>
          </cell>
          <cell r="T467">
            <v>65000</v>
          </cell>
          <cell r="U467">
            <v>260000</v>
          </cell>
          <cell r="V467">
            <v>20000</v>
          </cell>
          <cell r="W467">
            <v>542400</v>
          </cell>
          <cell r="X467">
            <v>136000</v>
          </cell>
          <cell r="Y467">
            <v>130000</v>
          </cell>
          <cell r="Z467">
            <v>125000</v>
          </cell>
          <cell r="AA467">
            <v>60000</v>
          </cell>
          <cell r="AB467">
            <v>32000</v>
          </cell>
          <cell r="AC467">
            <v>460000</v>
          </cell>
          <cell r="AD467">
            <v>36000</v>
          </cell>
          <cell r="AE467">
            <v>322000</v>
          </cell>
          <cell r="AF467">
            <v>29000</v>
          </cell>
          <cell r="AG467">
            <v>600000</v>
          </cell>
          <cell r="AH467">
            <v>130000</v>
          </cell>
          <cell r="AI467">
            <v>26000</v>
          </cell>
          <cell r="AJ467">
            <v>60000</v>
          </cell>
          <cell r="AK467">
            <v>200000</v>
          </cell>
          <cell r="AL467">
            <v>42000</v>
          </cell>
          <cell r="AM467">
            <v>45000</v>
          </cell>
        </row>
        <row r="468">
          <cell r="B468">
            <v>6253001</v>
          </cell>
          <cell r="C468" t="str">
            <v xml:space="preserve">          ค่าไปรษณียากรและโทรเลข</v>
          </cell>
          <cell r="D468">
            <v>2906000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15000</v>
          </cell>
          <cell r="J468">
            <v>200000</v>
          </cell>
          <cell r="K468">
            <v>0</v>
          </cell>
          <cell r="L468">
            <v>0</v>
          </cell>
          <cell r="M468">
            <v>500000</v>
          </cell>
          <cell r="N468">
            <v>25000</v>
          </cell>
          <cell r="O468">
            <v>180000</v>
          </cell>
          <cell r="P468">
            <v>45000</v>
          </cell>
          <cell r="Q468">
            <v>15000</v>
          </cell>
          <cell r="R468">
            <v>30000</v>
          </cell>
          <cell r="S468">
            <v>55000</v>
          </cell>
          <cell r="T468">
            <v>20000</v>
          </cell>
          <cell r="U468">
            <v>180000</v>
          </cell>
          <cell r="V468">
            <v>10000</v>
          </cell>
          <cell r="W468">
            <v>300000</v>
          </cell>
          <cell r="X468">
            <v>120000</v>
          </cell>
          <cell r="Y468">
            <v>65000</v>
          </cell>
          <cell r="Z468">
            <v>80000</v>
          </cell>
          <cell r="AA468">
            <v>30000</v>
          </cell>
          <cell r="AB468">
            <v>15000</v>
          </cell>
          <cell r="AC468">
            <v>400000</v>
          </cell>
          <cell r="AD468">
            <v>19000</v>
          </cell>
          <cell r="AE468">
            <v>202000</v>
          </cell>
          <cell r="AF468">
            <v>20000</v>
          </cell>
          <cell r="AG468">
            <v>200000</v>
          </cell>
          <cell r="AH468">
            <v>50000</v>
          </cell>
          <cell r="AI468">
            <v>10000</v>
          </cell>
          <cell r="AJ468">
            <v>30000</v>
          </cell>
          <cell r="AK468">
            <v>40000</v>
          </cell>
          <cell r="AL468">
            <v>30000</v>
          </cell>
          <cell r="AM468">
            <v>20000</v>
          </cell>
        </row>
        <row r="469">
          <cell r="B469">
            <v>6253002</v>
          </cell>
          <cell r="C469" t="str">
            <v xml:space="preserve">          ค่าการสื่อสารอื่นๆ</v>
          </cell>
          <cell r="D469">
            <v>2578080</v>
          </cell>
          <cell r="E469">
            <v>6840</v>
          </cell>
          <cell r="F469">
            <v>6840</v>
          </cell>
          <cell r="G469">
            <v>0</v>
          </cell>
          <cell r="H469">
            <v>0</v>
          </cell>
          <cell r="I469">
            <v>30000</v>
          </cell>
          <cell r="J469">
            <v>50000</v>
          </cell>
          <cell r="K469">
            <v>0</v>
          </cell>
          <cell r="L469">
            <v>0</v>
          </cell>
          <cell r="M469">
            <v>700000</v>
          </cell>
          <cell r="N469">
            <v>25000</v>
          </cell>
          <cell r="O469">
            <v>60000</v>
          </cell>
          <cell r="P469">
            <v>45000</v>
          </cell>
          <cell r="Q469">
            <v>60000</v>
          </cell>
          <cell r="R469">
            <v>70000</v>
          </cell>
          <cell r="S469">
            <v>45000</v>
          </cell>
          <cell r="T469">
            <v>45000</v>
          </cell>
          <cell r="U469">
            <v>80000</v>
          </cell>
          <cell r="V469">
            <v>10000</v>
          </cell>
          <cell r="W469">
            <v>242400</v>
          </cell>
          <cell r="X469">
            <v>16000</v>
          </cell>
          <cell r="Y469">
            <v>65000</v>
          </cell>
          <cell r="Z469">
            <v>45000</v>
          </cell>
          <cell r="AA469">
            <v>30000</v>
          </cell>
          <cell r="AB469">
            <v>17000</v>
          </cell>
          <cell r="AC469">
            <v>60000</v>
          </cell>
          <cell r="AD469">
            <v>17000</v>
          </cell>
          <cell r="AE469">
            <v>120000</v>
          </cell>
          <cell r="AF469">
            <v>9000</v>
          </cell>
          <cell r="AG469">
            <v>400000</v>
          </cell>
          <cell r="AH469">
            <v>80000</v>
          </cell>
          <cell r="AI469">
            <v>16000</v>
          </cell>
          <cell r="AJ469">
            <v>30000</v>
          </cell>
          <cell r="AK469">
            <v>160000</v>
          </cell>
          <cell r="AL469">
            <v>12000</v>
          </cell>
          <cell r="AM469">
            <v>25000</v>
          </cell>
        </row>
        <row r="470">
          <cell r="B470">
            <v>626</v>
          </cell>
          <cell r="C470" t="str">
            <v xml:space="preserve">     ค่าใช้จ่ายยานพาหนะ</v>
          </cell>
          <cell r="D470">
            <v>7597950</v>
          </cell>
          <cell r="E470">
            <v>0</v>
          </cell>
          <cell r="F470">
            <v>0</v>
          </cell>
          <cell r="G470">
            <v>10000</v>
          </cell>
          <cell r="H470">
            <v>10000</v>
          </cell>
          <cell r="I470">
            <v>130000</v>
          </cell>
          <cell r="J470">
            <v>395000</v>
          </cell>
          <cell r="K470">
            <v>50000</v>
          </cell>
          <cell r="L470">
            <v>10000</v>
          </cell>
          <cell r="M470">
            <v>860000</v>
          </cell>
          <cell r="N470">
            <v>86500</v>
          </cell>
          <cell r="O470">
            <v>140000</v>
          </cell>
          <cell r="P470">
            <v>249000</v>
          </cell>
          <cell r="Q470">
            <v>200000</v>
          </cell>
          <cell r="R470">
            <v>205000</v>
          </cell>
          <cell r="S470">
            <v>260000</v>
          </cell>
          <cell r="T470">
            <v>130000</v>
          </cell>
          <cell r="U470">
            <v>325000</v>
          </cell>
          <cell r="V470">
            <v>64700</v>
          </cell>
          <cell r="W470">
            <v>800000</v>
          </cell>
          <cell r="X470">
            <v>164500</v>
          </cell>
          <cell r="Y470">
            <v>184500</v>
          </cell>
          <cell r="Z470">
            <v>256000</v>
          </cell>
          <cell r="AA470">
            <v>142500</v>
          </cell>
          <cell r="AB470">
            <v>115000</v>
          </cell>
          <cell r="AC470">
            <v>265000</v>
          </cell>
          <cell r="AD470">
            <v>291000</v>
          </cell>
          <cell r="AE470">
            <v>516000</v>
          </cell>
          <cell r="AF470">
            <v>200500</v>
          </cell>
          <cell r="AG470">
            <v>367000</v>
          </cell>
          <cell r="AH470">
            <v>265000</v>
          </cell>
          <cell r="AI470">
            <v>80000</v>
          </cell>
          <cell r="AJ470">
            <v>170000</v>
          </cell>
          <cell r="AK470">
            <v>309250</v>
          </cell>
          <cell r="AL470">
            <v>250000</v>
          </cell>
          <cell r="AM470">
            <v>96500</v>
          </cell>
        </row>
        <row r="471">
          <cell r="B471">
            <v>6261001</v>
          </cell>
          <cell r="C471" t="str">
            <v xml:space="preserve">          ค่าน้ำมัน</v>
          </cell>
          <cell r="D471">
            <v>5255000</v>
          </cell>
          <cell r="E471">
            <v>0</v>
          </cell>
          <cell r="F471">
            <v>0</v>
          </cell>
          <cell r="G471">
            <v>10000</v>
          </cell>
          <cell r="H471">
            <v>10000</v>
          </cell>
          <cell r="I471">
            <v>50000</v>
          </cell>
          <cell r="J471">
            <v>60000</v>
          </cell>
          <cell r="K471">
            <v>20000</v>
          </cell>
          <cell r="L471">
            <v>10000</v>
          </cell>
          <cell r="M471">
            <v>500000</v>
          </cell>
          <cell r="N471">
            <v>60000</v>
          </cell>
          <cell r="O471">
            <v>110000</v>
          </cell>
          <cell r="P471">
            <v>180000</v>
          </cell>
          <cell r="Q471">
            <v>150000</v>
          </cell>
          <cell r="R471">
            <v>150000</v>
          </cell>
          <cell r="S471">
            <v>200000</v>
          </cell>
          <cell r="T471">
            <v>100000</v>
          </cell>
          <cell r="U471">
            <v>270000</v>
          </cell>
          <cell r="V471">
            <v>45000</v>
          </cell>
          <cell r="W471">
            <v>540000</v>
          </cell>
          <cell r="X471">
            <v>120000</v>
          </cell>
          <cell r="Y471">
            <v>150000</v>
          </cell>
          <cell r="Z471">
            <v>200000</v>
          </cell>
          <cell r="AA471">
            <v>110000</v>
          </cell>
          <cell r="AB471">
            <v>70000</v>
          </cell>
          <cell r="AC471">
            <v>200000</v>
          </cell>
          <cell r="AD471">
            <v>230000</v>
          </cell>
          <cell r="AE471">
            <v>300000</v>
          </cell>
          <cell r="AF471">
            <v>170000</v>
          </cell>
          <cell r="AG471">
            <v>300000</v>
          </cell>
          <cell r="AH471">
            <v>200000</v>
          </cell>
          <cell r="AI471">
            <v>50000</v>
          </cell>
          <cell r="AJ471">
            <v>140000</v>
          </cell>
          <cell r="AK471">
            <v>280000</v>
          </cell>
          <cell r="AL471">
            <v>200000</v>
          </cell>
          <cell r="AM471">
            <v>70000</v>
          </cell>
        </row>
        <row r="472">
          <cell r="B472">
            <v>6261002</v>
          </cell>
          <cell r="C472" t="str">
            <v xml:space="preserve">          ค่าเบี้ยประกันภัย - ยานพาหนะ</v>
          </cell>
          <cell r="D472">
            <v>366650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150000</v>
          </cell>
          <cell r="K472">
            <v>0</v>
          </cell>
          <cell r="L472">
            <v>0</v>
          </cell>
          <cell r="M472">
            <v>30000</v>
          </cell>
          <cell r="N472">
            <v>3000</v>
          </cell>
          <cell r="O472">
            <v>3500</v>
          </cell>
          <cell r="P472">
            <v>7000</v>
          </cell>
          <cell r="Q472">
            <v>10000</v>
          </cell>
          <cell r="R472">
            <v>15000</v>
          </cell>
          <cell r="S472">
            <v>5000</v>
          </cell>
          <cell r="T472">
            <v>5000</v>
          </cell>
          <cell r="U472">
            <v>5000</v>
          </cell>
          <cell r="V472">
            <v>2400</v>
          </cell>
          <cell r="W472">
            <v>35000</v>
          </cell>
          <cell r="X472">
            <v>4500</v>
          </cell>
          <cell r="Y472">
            <v>5000</v>
          </cell>
          <cell r="Z472">
            <v>11000</v>
          </cell>
          <cell r="AA472">
            <v>3500</v>
          </cell>
          <cell r="AB472">
            <v>5000</v>
          </cell>
          <cell r="AC472">
            <v>15000</v>
          </cell>
          <cell r="AD472">
            <v>5500</v>
          </cell>
          <cell r="AE472">
            <v>6000</v>
          </cell>
          <cell r="AF472">
            <v>5500</v>
          </cell>
          <cell r="AG472">
            <v>7000</v>
          </cell>
          <cell r="AH472">
            <v>5000</v>
          </cell>
          <cell r="AI472">
            <v>5000</v>
          </cell>
          <cell r="AJ472">
            <v>5000</v>
          </cell>
          <cell r="AK472">
            <v>3250</v>
          </cell>
          <cell r="AL472">
            <v>4000</v>
          </cell>
          <cell r="AM472">
            <v>5500</v>
          </cell>
        </row>
        <row r="473">
          <cell r="B473">
            <v>6261003</v>
          </cell>
          <cell r="C473" t="str">
            <v xml:space="preserve">          ค่าซ่อมบำรุง - ยานพาหนะ</v>
          </cell>
          <cell r="D473">
            <v>1706000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80000</v>
          </cell>
          <cell r="J473">
            <v>150000</v>
          </cell>
          <cell r="K473">
            <v>30000</v>
          </cell>
          <cell r="L473">
            <v>0</v>
          </cell>
          <cell r="M473">
            <v>300000</v>
          </cell>
          <cell r="N473">
            <v>20000</v>
          </cell>
          <cell r="O473">
            <v>22000</v>
          </cell>
          <cell r="P473">
            <v>55000</v>
          </cell>
          <cell r="Q473">
            <v>30000</v>
          </cell>
          <cell r="R473">
            <v>30000</v>
          </cell>
          <cell r="S473">
            <v>50000</v>
          </cell>
          <cell r="T473">
            <v>20000</v>
          </cell>
          <cell r="U473">
            <v>40000</v>
          </cell>
          <cell r="V473">
            <v>15000</v>
          </cell>
          <cell r="W473">
            <v>200000</v>
          </cell>
          <cell r="X473">
            <v>35000</v>
          </cell>
          <cell r="Y473">
            <v>25000</v>
          </cell>
          <cell r="Z473">
            <v>30000</v>
          </cell>
          <cell r="AA473">
            <v>25000</v>
          </cell>
          <cell r="AB473">
            <v>35000</v>
          </cell>
          <cell r="AC473">
            <v>30000</v>
          </cell>
          <cell r="AD473">
            <v>50000</v>
          </cell>
          <cell r="AE473">
            <v>200000</v>
          </cell>
          <cell r="AF473">
            <v>19000</v>
          </cell>
          <cell r="AG473">
            <v>50000</v>
          </cell>
          <cell r="AH473">
            <v>50000</v>
          </cell>
          <cell r="AI473">
            <v>20000</v>
          </cell>
          <cell r="AJ473">
            <v>20000</v>
          </cell>
          <cell r="AK473">
            <v>20000</v>
          </cell>
          <cell r="AL473">
            <v>40000</v>
          </cell>
          <cell r="AM473">
            <v>15000</v>
          </cell>
        </row>
        <row r="474">
          <cell r="B474">
            <v>6261004</v>
          </cell>
          <cell r="C474" t="str">
            <v xml:space="preserve">          ค่าเช่ารถยนต์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</row>
        <row r="475">
          <cell r="B475">
            <v>6261005</v>
          </cell>
          <cell r="C475" t="str">
            <v xml:space="preserve">          ค่าธรรมเนียมและภาษี</v>
          </cell>
          <cell r="D475">
            <v>270300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35000</v>
          </cell>
          <cell r="K475">
            <v>0</v>
          </cell>
          <cell r="L475">
            <v>0</v>
          </cell>
          <cell r="M475">
            <v>30000</v>
          </cell>
          <cell r="N475">
            <v>3500</v>
          </cell>
          <cell r="O475">
            <v>4500</v>
          </cell>
          <cell r="P475">
            <v>7000</v>
          </cell>
          <cell r="Q475">
            <v>10000</v>
          </cell>
          <cell r="R475">
            <v>10000</v>
          </cell>
          <cell r="S475">
            <v>5000</v>
          </cell>
          <cell r="T475">
            <v>5000</v>
          </cell>
          <cell r="U475">
            <v>10000</v>
          </cell>
          <cell r="V475">
            <v>2300</v>
          </cell>
          <cell r="W475">
            <v>25000</v>
          </cell>
          <cell r="X475">
            <v>5000</v>
          </cell>
          <cell r="Y475">
            <v>4500</v>
          </cell>
          <cell r="Z475">
            <v>15000</v>
          </cell>
          <cell r="AA475">
            <v>4000</v>
          </cell>
          <cell r="AB475">
            <v>5000</v>
          </cell>
          <cell r="AC475">
            <v>20000</v>
          </cell>
          <cell r="AD475">
            <v>5500</v>
          </cell>
          <cell r="AE475">
            <v>10000</v>
          </cell>
          <cell r="AF475">
            <v>6000</v>
          </cell>
          <cell r="AG475">
            <v>10000</v>
          </cell>
          <cell r="AH475">
            <v>10000</v>
          </cell>
          <cell r="AI475">
            <v>5000</v>
          </cell>
          <cell r="AJ475">
            <v>5000</v>
          </cell>
          <cell r="AK475">
            <v>6000</v>
          </cell>
          <cell r="AL475">
            <v>6000</v>
          </cell>
          <cell r="AM475">
            <v>6000</v>
          </cell>
        </row>
        <row r="476">
          <cell r="B476">
            <v>627</v>
          </cell>
          <cell r="C476" t="str">
            <v xml:space="preserve">     ค่าใช้จ่ายดำเนินงานอื่นๆ</v>
          </cell>
          <cell r="D476">
            <v>7609300</v>
          </cell>
          <cell r="E476">
            <v>135000</v>
          </cell>
          <cell r="F476">
            <v>92200</v>
          </cell>
          <cell r="G476">
            <v>80000</v>
          </cell>
          <cell r="H476">
            <v>125000</v>
          </cell>
          <cell r="I476">
            <v>220000</v>
          </cell>
          <cell r="J476">
            <v>435000</v>
          </cell>
          <cell r="K476">
            <v>158000</v>
          </cell>
          <cell r="L476">
            <v>118000</v>
          </cell>
          <cell r="M476">
            <v>1566000</v>
          </cell>
          <cell r="N476">
            <v>62300</v>
          </cell>
          <cell r="O476">
            <v>229000</v>
          </cell>
          <cell r="P476">
            <v>225500</v>
          </cell>
          <cell r="Q476">
            <v>210000</v>
          </cell>
          <cell r="R476">
            <v>315000</v>
          </cell>
          <cell r="S476">
            <v>162000</v>
          </cell>
          <cell r="T476">
            <v>95600</v>
          </cell>
          <cell r="U476">
            <v>380000</v>
          </cell>
          <cell r="V476">
            <v>79900</v>
          </cell>
          <cell r="W476">
            <v>476000</v>
          </cell>
          <cell r="X476">
            <v>147000</v>
          </cell>
          <cell r="Y476">
            <v>66500</v>
          </cell>
          <cell r="Z476">
            <v>174000</v>
          </cell>
          <cell r="AA476">
            <v>134000</v>
          </cell>
          <cell r="AB476">
            <v>69000</v>
          </cell>
          <cell r="AC476">
            <v>245000</v>
          </cell>
          <cell r="AD476">
            <v>165200</v>
          </cell>
          <cell r="AE476">
            <v>206000</v>
          </cell>
          <cell r="AF476">
            <v>112600</v>
          </cell>
          <cell r="AG476">
            <v>460000</v>
          </cell>
          <cell r="AH476">
            <v>163000</v>
          </cell>
          <cell r="AI476">
            <v>66000</v>
          </cell>
          <cell r="AJ476">
            <v>111500</v>
          </cell>
          <cell r="AK476">
            <v>147000</v>
          </cell>
          <cell r="AL476">
            <v>95000</v>
          </cell>
          <cell r="AM476">
            <v>83000</v>
          </cell>
        </row>
        <row r="477">
          <cell r="B477">
            <v>6271</v>
          </cell>
          <cell r="C477" t="str">
            <v xml:space="preserve">       ค่าที่ปรึกษา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</row>
        <row r="478">
          <cell r="B478">
            <v>6271001</v>
          </cell>
          <cell r="C478" t="str">
            <v xml:space="preserve">          ค่าที่ปรึกษา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</row>
        <row r="479">
          <cell r="B479">
            <v>6271002</v>
          </cell>
          <cell r="C479" t="str">
            <v xml:space="preserve">          ค่าตอบแทน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</row>
        <row r="480">
          <cell r="B480">
            <v>6271003</v>
          </cell>
          <cell r="C480" t="str">
            <v xml:space="preserve">          ค่าใช้จ่ายในการเดินทาง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</row>
        <row r="481">
          <cell r="B481">
            <v>6271004</v>
          </cell>
          <cell r="C481" t="str">
            <v xml:space="preserve">          ค่าใช้จ่ายเกี่ยวกับรถยนต์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</row>
        <row r="482">
          <cell r="B482">
            <v>6271005</v>
          </cell>
          <cell r="C482" t="str">
            <v xml:space="preserve">          ค่ารับรองเฉพาะ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</row>
        <row r="483">
          <cell r="B483">
            <v>6271006</v>
          </cell>
          <cell r="C483" t="str">
            <v xml:space="preserve">          ค่าใช้จ่ายอื่นๆ เฉพาะ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</row>
        <row r="484">
          <cell r="B484">
            <v>6272</v>
          </cell>
          <cell r="C484" t="str">
            <v xml:space="preserve">       ค่าใช้จ่ายในการสอบบัญชี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</row>
        <row r="485">
          <cell r="B485">
            <v>6272001</v>
          </cell>
          <cell r="C485" t="str">
            <v xml:space="preserve">          ค่าสอบบัญชี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</row>
        <row r="486">
          <cell r="B486">
            <v>6272002</v>
          </cell>
          <cell r="C486" t="str">
            <v xml:space="preserve">          ค่าใช้จ่ายในการเดินทางของผู้สอบบัญชี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</row>
        <row r="487">
          <cell r="B487">
            <v>6272003</v>
          </cell>
          <cell r="C487" t="str">
            <v xml:space="preserve">          ค่าทำงานล่วงเวลาของผู้สอบบัญชี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</row>
        <row r="488">
          <cell r="B488">
            <v>6272004</v>
          </cell>
          <cell r="C488" t="str">
            <v xml:space="preserve">          เงินสมนาคุณผู้สอบบัญชี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</row>
        <row r="489">
          <cell r="B489">
            <v>6273</v>
          </cell>
          <cell r="C489" t="str">
            <v xml:space="preserve">       ค่ารับรอง / ค่าใช้จ่ายในการประชุม</v>
          </cell>
          <cell r="D489">
            <v>1073300</v>
          </cell>
          <cell r="E489">
            <v>120000</v>
          </cell>
          <cell r="F489">
            <v>67200</v>
          </cell>
          <cell r="G489">
            <v>30000</v>
          </cell>
          <cell r="H489">
            <v>5000</v>
          </cell>
          <cell r="I489">
            <v>80000</v>
          </cell>
          <cell r="J489">
            <v>265000</v>
          </cell>
          <cell r="K489">
            <v>0</v>
          </cell>
          <cell r="L489">
            <v>80000</v>
          </cell>
          <cell r="M489">
            <v>100000</v>
          </cell>
          <cell r="N489">
            <v>10000</v>
          </cell>
          <cell r="O489">
            <v>5000</v>
          </cell>
          <cell r="P489">
            <v>13500</v>
          </cell>
          <cell r="Q489">
            <v>10000</v>
          </cell>
          <cell r="R489">
            <v>20000</v>
          </cell>
          <cell r="S489">
            <v>7000</v>
          </cell>
          <cell r="T489">
            <v>8600</v>
          </cell>
          <cell r="U489">
            <v>10000</v>
          </cell>
          <cell r="V489">
            <v>6000</v>
          </cell>
          <cell r="W489">
            <v>60000</v>
          </cell>
          <cell r="X489">
            <v>7000</v>
          </cell>
          <cell r="Y489">
            <v>10000</v>
          </cell>
          <cell r="Z489">
            <v>3000</v>
          </cell>
          <cell r="AA489">
            <v>5000</v>
          </cell>
          <cell r="AB489">
            <v>5000</v>
          </cell>
          <cell r="AC489">
            <v>5000</v>
          </cell>
          <cell r="AD489">
            <v>19000</v>
          </cell>
          <cell r="AE489">
            <v>40000</v>
          </cell>
          <cell r="AF489">
            <v>5000</v>
          </cell>
          <cell r="AG489">
            <v>35000</v>
          </cell>
          <cell r="AH489">
            <v>6000</v>
          </cell>
          <cell r="AI489">
            <v>6000</v>
          </cell>
          <cell r="AJ489">
            <v>5000</v>
          </cell>
          <cell r="AK489">
            <v>10000</v>
          </cell>
          <cell r="AL489">
            <v>10000</v>
          </cell>
          <cell r="AM489">
            <v>5000</v>
          </cell>
        </row>
        <row r="490">
          <cell r="B490">
            <v>6273001</v>
          </cell>
          <cell r="C490" t="str">
            <v xml:space="preserve">          ค่ารับรอง</v>
          </cell>
          <cell r="D490">
            <v>438000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50000</v>
          </cell>
          <cell r="J490">
            <v>100000</v>
          </cell>
          <cell r="K490">
            <v>0</v>
          </cell>
          <cell r="L490">
            <v>0</v>
          </cell>
          <cell r="M490">
            <v>40000</v>
          </cell>
          <cell r="N490">
            <v>5000</v>
          </cell>
          <cell r="O490">
            <v>5000</v>
          </cell>
          <cell r="P490">
            <v>12000</v>
          </cell>
          <cell r="Q490">
            <v>10000</v>
          </cell>
          <cell r="R490">
            <v>10000</v>
          </cell>
          <cell r="S490">
            <v>7000</v>
          </cell>
          <cell r="T490">
            <v>5000</v>
          </cell>
          <cell r="U490">
            <v>10000</v>
          </cell>
          <cell r="V490">
            <v>3000</v>
          </cell>
          <cell r="W490">
            <v>60000</v>
          </cell>
          <cell r="X490">
            <v>5000</v>
          </cell>
          <cell r="Y490">
            <v>10000</v>
          </cell>
          <cell r="Z490">
            <v>3000</v>
          </cell>
          <cell r="AA490">
            <v>5000</v>
          </cell>
          <cell r="AB490">
            <v>5000</v>
          </cell>
          <cell r="AC490">
            <v>5000</v>
          </cell>
          <cell r="AD490">
            <v>9000</v>
          </cell>
          <cell r="AE490">
            <v>20000</v>
          </cell>
          <cell r="AF490">
            <v>5000</v>
          </cell>
          <cell r="AG490">
            <v>20000</v>
          </cell>
          <cell r="AH490">
            <v>6000</v>
          </cell>
          <cell r="AI490">
            <v>3000</v>
          </cell>
          <cell r="AJ490">
            <v>5000</v>
          </cell>
          <cell r="AK490">
            <v>5000</v>
          </cell>
          <cell r="AL490">
            <v>10000</v>
          </cell>
          <cell r="AM490">
            <v>5000</v>
          </cell>
        </row>
        <row r="491">
          <cell r="B491">
            <v>6273002</v>
          </cell>
          <cell r="C491" t="str">
            <v xml:space="preserve">          ค่าใช้จ่ายในการประชุม</v>
          </cell>
          <cell r="D491">
            <v>388100</v>
          </cell>
          <cell r="E491">
            <v>0</v>
          </cell>
          <cell r="F491">
            <v>0</v>
          </cell>
          <cell r="G491">
            <v>30000</v>
          </cell>
          <cell r="H491">
            <v>5000</v>
          </cell>
          <cell r="I491">
            <v>30000</v>
          </cell>
          <cell r="J491">
            <v>165000</v>
          </cell>
          <cell r="K491">
            <v>0</v>
          </cell>
          <cell r="L491">
            <v>80000</v>
          </cell>
          <cell r="M491">
            <v>0</v>
          </cell>
          <cell r="N491">
            <v>5000</v>
          </cell>
          <cell r="O491">
            <v>0</v>
          </cell>
          <cell r="P491">
            <v>1500</v>
          </cell>
          <cell r="Q491">
            <v>0</v>
          </cell>
          <cell r="R491">
            <v>10000</v>
          </cell>
          <cell r="S491">
            <v>0</v>
          </cell>
          <cell r="T491">
            <v>3600</v>
          </cell>
          <cell r="U491">
            <v>0</v>
          </cell>
          <cell r="V491">
            <v>3000</v>
          </cell>
          <cell r="W491">
            <v>0</v>
          </cell>
          <cell r="X491">
            <v>2000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10000</v>
          </cell>
          <cell r="AE491">
            <v>20000</v>
          </cell>
          <cell r="AF491">
            <v>0</v>
          </cell>
          <cell r="AG491">
            <v>15000</v>
          </cell>
          <cell r="AH491">
            <v>0</v>
          </cell>
          <cell r="AI491">
            <v>3000</v>
          </cell>
          <cell r="AJ491">
            <v>0</v>
          </cell>
          <cell r="AK491">
            <v>5000</v>
          </cell>
          <cell r="AL491">
            <v>0</v>
          </cell>
          <cell r="AM491">
            <v>0</v>
          </cell>
        </row>
        <row r="492">
          <cell r="B492">
            <v>6273003</v>
          </cell>
          <cell r="C492" t="str">
            <v xml:space="preserve">          ค่ารับรองตำแหน่ง</v>
          </cell>
          <cell r="D492">
            <v>247200</v>
          </cell>
          <cell r="E492">
            <v>120000</v>
          </cell>
          <cell r="F492">
            <v>67200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60000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</row>
        <row r="493">
          <cell r="B493">
            <v>6274</v>
          </cell>
          <cell r="C493" t="str">
            <v xml:space="preserve">       ค่าธรรมเนียมธนาคารและค่าธรรมเนียมอื่น</v>
          </cell>
          <cell r="D493">
            <v>1080900</v>
          </cell>
          <cell r="E493">
            <v>0</v>
          </cell>
          <cell r="F493">
            <v>0</v>
          </cell>
          <cell r="G493">
            <v>0</v>
          </cell>
          <cell r="H493">
            <v>50000</v>
          </cell>
          <cell r="I493">
            <v>30000</v>
          </cell>
          <cell r="J493">
            <v>50000</v>
          </cell>
          <cell r="K493">
            <v>0</v>
          </cell>
          <cell r="L493">
            <v>0</v>
          </cell>
          <cell r="M493">
            <v>316000</v>
          </cell>
          <cell r="N493">
            <v>6300</v>
          </cell>
          <cell r="O493">
            <v>9000</v>
          </cell>
          <cell r="P493">
            <v>11000</v>
          </cell>
          <cell r="Q493">
            <v>50000</v>
          </cell>
          <cell r="R493">
            <v>40000</v>
          </cell>
          <cell r="S493">
            <v>25000</v>
          </cell>
          <cell r="T493">
            <v>9000</v>
          </cell>
          <cell r="U493">
            <v>10000</v>
          </cell>
          <cell r="V493">
            <v>6900</v>
          </cell>
          <cell r="W493">
            <v>26000</v>
          </cell>
          <cell r="X493">
            <v>30000</v>
          </cell>
          <cell r="Y493">
            <v>6500</v>
          </cell>
          <cell r="Z493">
            <v>16000</v>
          </cell>
          <cell r="AA493">
            <v>40000</v>
          </cell>
          <cell r="AB493">
            <v>13000</v>
          </cell>
          <cell r="AC493">
            <v>70000</v>
          </cell>
          <cell r="AD493">
            <v>27200</v>
          </cell>
          <cell r="AE493">
            <v>16000</v>
          </cell>
          <cell r="AF493">
            <v>22500</v>
          </cell>
          <cell r="AG493">
            <v>125000</v>
          </cell>
          <cell r="AH493">
            <v>7000</v>
          </cell>
          <cell r="AI493">
            <v>10000</v>
          </cell>
          <cell r="AJ493">
            <v>26500</v>
          </cell>
          <cell r="AK493">
            <v>7000</v>
          </cell>
          <cell r="AL493">
            <v>15000</v>
          </cell>
          <cell r="AM493">
            <v>10000</v>
          </cell>
        </row>
        <row r="494">
          <cell r="B494">
            <v>6274001</v>
          </cell>
          <cell r="C494" t="str">
            <v xml:space="preserve">          ค่าธรรมเนียมธนาคาร</v>
          </cell>
          <cell r="D494">
            <v>881200</v>
          </cell>
          <cell r="E494">
            <v>0</v>
          </cell>
          <cell r="F494">
            <v>0</v>
          </cell>
          <cell r="G494">
            <v>0</v>
          </cell>
          <cell r="H494">
            <v>50000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300000</v>
          </cell>
          <cell r="N494">
            <v>6000</v>
          </cell>
          <cell r="O494">
            <v>5500</v>
          </cell>
          <cell r="P494">
            <v>5500</v>
          </cell>
          <cell r="Q494">
            <v>45000</v>
          </cell>
          <cell r="R494">
            <v>30000</v>
          </cell>
          <cell r="S494">
            <v>20000</v>
          </cell>
          <cell r="T494">
            <v>7000</v>
          </cell>
          <cell r="U494">
            <v>10000</v>
          </cell>
          <cell r="V494">
            <v>5400</v>
          </cell>
          <cell r="W494">
            <v>6000</v>
          </cell>
          <cell r="X494">
            <v>30000</v>
          </cell>
          <cell r="Y494">
            <v>6000</v>
          </cell>
          <cell r="Z494">
            <v>6000</v>
          </cell>
          <cell r="AA494">
            <v>40000</v>
          </cell>
          <cell r="AB494">
            <v>13000</v>
          </cell>
          <cell r="AC494">
            <v>60000</v>
          </cell>
          <cell r="AD494">
            <v>26000</v>
          </cell>
          <cell r="AE494">
            <v>6000</v>
          </cell>
          <cell r="AF494">
            <v>19800</v>
          </cell>
          <cell r="AG494">
            <v>120000</v>
          </cell>
          <cell r="AH494">
            <v>7000</v>
          </cell>
          <cell r="AI494">
            <v>5000</v>
          </cell>
          <cell r="AJ494">
            <v>25000</v>
          </cell>
          <cell r="AK494">
            <v>7000</v>
          </cell>
          <cell r="AL494">
            <v>10000</v>
          </cell>
          <cell r="AM494">
            <v>10000</v>
          </cell>
        </row>
        <row r="495">
          <cell r="B495">
            <v>6274002</v>
          </cell>
          <cell r="C495" t="str">
            <v xml:space="preserve">          ค่าธรรมเนียมอื่น</v>
          </cell>
          <cell r="D495">
            <v>199700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30000</v>
          </cell>
          <cell r="J495">
            <v>50000</v>
          </cell>
          <cell r="K495">
            <v>0</v>
          </cell>
          <cell r="L495">
            <v>0</v>
          </cell>
          <cell r="M495">
            <v>16000</v>
          </cell>
          <cell r="N495">
            <v>300</v>
          </cell>
          <cell r="O495">
            <v>3500</v>
          </cell>
          <cell r="P495">
            <v>5500</v>
          </cell>
          <cell r="Q495">
            <v>5000</v>
          </cell>
          <cell r="R495">
            <v>10000</v>
          </cell>
          <cell r="S495">
            <v>5000</v>
          </cell>
          <cell r="T495">
            <v>2000</v>
          </cell>
          <cell r="U495">
            <v>0</v>
          </cell>
          <cell r="V495">
            <v>1500</v>
          </cell>
          <cell r="W495">
            <v>20000</v>
          </cell>
          <cell r="X495">
            <v>0</v>
          </cell>
          <cell r="Y495">
            <v>500</v>
          </cell>
          <cell r="Z495">
            <v>10000</v>
          </cell>
          <cell r="AA495">
            <v>0</v>
          </cell>
          <cell r="AB495">
            <v>0</v>
          </cell>
          <cell r="AC495">
            <v>10000</v>
          </cell>
          <cell r="AD495">
            <v>1200</v>
          </cell>
          <cell r="AE495">
            <v>10000</v>
          </cell>
          <cell r="AF495">
            <v>2700</v>
          </cell>
          <cell r="AG495">
            <v>5000</v>
          </cell>
          <cell r="AH495">
            <v>0</v>
          </cell>
          <cell r="AI495">
            <v>5000</v>
          </cell>
          <cell r="AJ495">
            <v>1500</v>
          </cell>
          <cell r="AK495">
            <v>0</v>
          </cell>
          <cell r="AL495">
            <v>5000</v>
          </cell>
          <cell r="AM495">
            <v>0</v>
          </cell>
        </row>
        <row r="496">
          <cell r="B496">
            <v>6274003</v>
          </cell>
          <cell r="C496" t="str">
            <v xml:space="preserve">          ค่าธรรมเนียมพันธบัตร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B497">
            <v>6275</v>
          </cell>
          <cell r="C497" t="str">
            <v xml:space="preserve">       ค่าเบี้ยประชุมและโบนัสกรรมการ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</row>
        <row r="498">
          <cell r="B498">
            <v>6275001</v>
          </cell>
          <cell r="C498" t="str">
            <v xml:space="preserve">          ค่าเบี้ยประชุมผู้บริหาร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</row>
        <row r="499">
          <cell r="B499">
            <v>6275002</v>
          </cell>
          <cell r="C499" t="str">
            <v xml:space="preserve">          ค่าเบี้ยประชุมกรรมการ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</row>
        <row r="500">
          <cell r="B500">
            <v>6275003</v>
          </cell>
          <cell r="C500" t="str">
            <v xml:space="preserve">          ค่าโบนัสกรรมการ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</row>
        <row r="501">
          <cell r="B501">
            <v>6275004</v>
          </cell>
          <cell r="C501" t="str">
            <v xml:space="preserve">          ค่าตอบแทนกรรมการ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</row>
        <row r="502">
          <cell r="B502">
            <v>6276</v>
          </cell>
          <cell r="C502" t="str">
            <v xml:space="preserve">       ค่าการกุศลและเงินบริจาค</v>
          </cell>
          <cell r="D502">
            <v>1082800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110000</v>
          </cell>
          <cell r="L502">
            <v>0</v>
          </cell>
          <cell r="M502">
            <v>300000</v>
          </cell>
          <cell r="N502">
            <v>0</v>
          </cell>
          <cell r="O502">
            <v>30000</v>
          </cell>
          <cell r="P502">
            <v>31000</v>
          </cell>
          <cell r="Q502">
            <v>40000</v>
          </cell>
          <cell r="R502">
            <v>25000</v>
          </cell>
          <cell r="S502">
            <v>40000</v>
          </cell>
          <cell r="T502">
            <v>20000</v>
          </cell>
          <cell r="U502">
            <v>100000</v>
          </cell>
          <cell r="V502">
            <v>12000</v>
          </cell>
          <cell r="W502">
            <v>60000</v>
          </cell>
          <cell r="X502">
            <v>30000</v>
          </cell>
          <cell r="Y502">
            <v>0</v>
          </cell>
          <cell r="Z502">
            <v>55000</v>
          </cell>
          <cell r="AA502">
            <v>16000</v>
          </cell>
          <cell r="AB502">
            <v>0</v>
          </cell>
          <cell r="AC502">
            <v>10000</v>
          </cell>
          <cell r="AD502">
            <v>10000</v>
          </cell>
          <cell r="AE502">
            <v>70000</v>
          </cell>
          <cell r="AF502">
            <v>8800</v>
          </cell>
          <cell r="AG502">
            <v>65000</v>
          </cell>
          <cell r="AH502">
            <v>0</v>
          </cell>
          <cell r="AI502">
            <v>0</v>
          </cell>
          <cell r="AJ502">
            <v>0</v>
          </cell>
          <cell r="AK502">
            <v>50000</v>
          </cell>
          <cell r="AL502">
            <v>0</v>
          </cell>
          <cell r="AM502">
            <v>0</v>
          </cell>
        </row>
        <row r="503">
          <cell r="B503">
            <v>6276001</v>
          </cell>
          <cell r="C503" t="str">
            <v xml:space="preserve">          เงินบริจาคเพื่อสาธารณประโยชน์</v>
          </cell>
          <cell r="D503">
            <v>840800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100000</v>
          </cell>
          <cell r="L503">
            <v>0</v>
          </cell>
          <cell r="M503">
            <v>200000</v>
          </cell>
          <cell r="N503">
            <v>0</v>
          </cell>
          <cell r="O503">
            <v>25000</v>
          </cell>
          <cell r="P503">
            <v>25000</v>
          </cell>
          <cell r="Q503">
            <v>40000</v>
          </cell>
          <cell r="R503">
            <v>20000</v>
          </cell>
          <cell r="S503">
            <v>20000</v>
          </cell>
          <cell r="T503">
            <v>15000</v>
          </cell>
          <cell r="U503">
            <v>80000</v>
          </cell>
          <cell r="V503">
            <v>12000</v>
          </cell>
          <cell r="W503">
            <v>40000</v>
          </cell>
          <cell r="X503">
            <v>30000</v>
          </cell>
          <cell r="Y503">
            <v>0</v>
          </cell>
          <cell r="Z503">
            <v>50000</v>
          </cell>
          <cell r="AA503">
            <v>10000</v>
          </cell>
          <cell r="AB503">
            <v>0</v>
          </cell>
          <cell r="AC503">
            <v>10000</v>
          </cell>
          <cell r="AD503">
            <v>10000</v>
          </cell>
          <cell r="AE503">
            <v>50000</v>
          </cell>
          <cell r="AF503">
            <v>8800</v>
          </cell>
          <cell r="AG503">
            <v>55000</v>
          </cell>
          <cell r="AH503">
            <v>0</v>
          </cell>
          <cell r="AI503">
            <v>0</v>
          </cell>
          <cell r="AJ503">
            <v>0</v>
          </cell>
          <cell r="AK503">
            <v>40000</v>
          </cell>
          <cell r="AL503">
            <v>0</v>
          </cell>
          <cell r="AM503">
            <v>0</v>
          </cell>
        </row>
        <row r="504">
          <cell r="B504">
            <v>6276002</v>
          </cell>
          <cell r="C504" t="str">
            <v xml:space="preserve">          เงินบริจาคเพื่อการศึกษาและกีฬา</v>
          </cell>
          <cell r="D504">
            <v>242000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10000</v>
          </cell>
          <cell r="L504">
            <v>0</v>
          </cell>
          <cell r="M504">
            <v>100000</v>
          </cell>
          <cell r="N504">
            <v>0</v>
          </cell>
          <cell r="O504">
            <v>5000</v>
          </cell>
          <cell r="P504">
            <v>6000</v>
          </cell>
          <cell r="Q504">
            <v>0</v>
          </cell>
          <cell r="R504">
            <v>5000</v>
          </cell>
          <cell r="S504">
            <v>20000</v>
          </cell>
          <cell r="T504">
            <v>5000</v>
          </cell>
          <cell r="U504">
            <v>20000</v>
          </cell>
          <cell r="V504">
            <v>0</v>
          </cell>
          <cell r="W504">
            <v>20000</v>
          </cell>
          <cell r="X504">
            <v>0</v>
          </cell>
          <cell r="Y504">
            <v>0</v>
          </cell>
          <cell r="Z504">
            <v>5000</v>
          </cell>
          <cell r="AA504">
            <v>6000</v>
          </cell>
          <cell r="AB504">
            <v>0</v>
          </cell>
          <cell r="AC504">
            <v>0</v>
          </cell>
          <cell r="AD504">
            <v>0</v>
          </cell>
          <cell r="AE504">
            <v>20000</v>
          </cell>
          <cell r="AF504">
            <v>0</v>
          </cell>
          <cell r="AG504">
            <v>10000</v>
          </cell>
          <cell r="AH504">
            <v>0</v>
          </cell>
          <cell r="AI504">
            <v>0</v>
          </cell>
          <cell r="AJ504">
            <v>0</v>
          </cell>
          <cell r="AK504">
            <v>10000</v>
          </cell>
          <cell r="AL504">
            <v>0</v>
          </cell>
          <cell r="AM504">
            <v>0</v>
          </cell>
        </row>
        <row r="505">
          <cell r="B505">
            <v>6276003</v>
          </cell>
          <cell r="C505" t="str">
            <v xml:space="preserve">          คชจ.เพื่อสาธารณะประโยชน์ที่จ่ายจากดอกผลกท.เงินประการใช้น้ำ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</row>
        <row r="506">
          <cell r="B506">
            <v>6277</v>
          </cell>
          <cell r="C506" t="str">
            <v xml:space="preserve">       เงินสมนาคุณ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</row>
        <row r="507">
          <cell r="B507">
            <v>6277001</v>
          </cell>
          <cell r="C507" t="str">
            <v xml:space="preserve">          เงินสมนาคุณประปาดีเด่น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</row>
        <row r="508">
          <cell r="B508">
            <v>6277002</v>
          </cell>
          <cell r="C508" t="str">
            <v xml:space="preserve">          เงินสมนาคุณบุคคลภายนอก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</row>
        <row r="509">
          <cell r="B509">
            <v>6277003</v>
          </cell>
          <cell r="C509" t="str">
            <v xml:space="preserve">          คชจ.เพื่อสาธารณะประโยชน์ที่จ่ายจากดอกผลกท.เงินประก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</row>
        <row r="510">
          <cell r="B510">
            <v>6278</v>
          </cell>
          <cell r="C510" t="str">
            <v xml:space="preserve">       ค่าใช้จ่ายในการวิจัยและพัฒนา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</row>
        <row r="511">
          <cell r="B511">
            <v>6278001</v>
          </cell>
          <cell r="C511" t="str">
            <v xml:space="preserve">          ค่าใช้จ่ายในการวิจัยและพัฒนา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</row>
        <row r="512">
          <cell r="B512">
            <v>6279</v>
          </cell>
          <cell r="C512" t="str">
            <v xml:space="preserve">       ค่าใช้จ่ายเบ็ดเตล็ด</v>
          </cell>
          <cell r="D512">
            <v>4372300</v>
          </cell>
          <cell r="E512">
            <v>15000</v>
          </cell>
          <cell r="F512">
            <v>25000</v>
          </cell>
          <cell r="G512">
            <v>50000</v>
          </cell>
          <cell r="H512">
            <v>70000</v>
          </cell>
          <cell r="I512">
            <v>110000</v>
          </cell>
          <cell r="J512">
            <v>120000</v>
          </cell>
          <cell r="K512">
            <v>48000</v>
          </cell>
          <cell r="L512">
            <v>38000</v>
          </cell>
          <cell r="M512">
            <v>850000</v>
          </cell>
          <cell r="N512">
            <v>46000</v>
          </cell>
          <cell r="O512">
            <v>185000</v>
          </cell>
          <cell r="P512">
            <v>170000</v>
          </cell>
          <cell r="Q512">
            <v>110000</v>
          </cell>
          <cell r="R512">
            <v>230000</v>
          </cell>
          <cell r="S512">
            <v>90000</v>
          </cell>
          <cell r="T512">
            <v>58000</v>
          </cell>
          <cell r="U512">
            <v>260000</v>
          </cell>
          <cell r="V512">
            <v>55000</v>
          </cell>
          <cell r="W512">
            <v>330000</v>
          </cell>
          <cell r="X512">
            <v>80000</v>
          </cell>
          <cell r="Y512">
            <v>50000</v>
          </cell>
          <cell r="Z512">
            <v>100000</v>
          </cell>
          <cell r="AA512">
            <v>73000</v>
          </cell>
          <cell r="AB512">
            <v>51000</v>
          </cell>
          <cell r="AC512">
            <v>160000</v>
          </cell>
          <cell r="AD512">
            <v>109000</v>
          </cell>
          <cell r="AE512">
            <v>80000</v>
          </cell>
          <cell r="AF512">
            <v>76300</v>
          </cell>
          <cell r="AG512">
            <v>235000</v>
          </cell>
          <cell r="AH512">
            <v>150000</v>
          </cell>
          <cell r="AI512">
            <v>50000</v>
          </cell>
          <cell r="AJ512">
            <v>80000</v>
          </cell>
          <cell r="AK512">
            <v>80000</v>
          </cell>
          <cell r="AL512">
            <v>70000</v>
          </cell>
          <cell r="AM512">
            <v>68000</v>
          </cell>
        </row>
        <row r="513">
          <cell r="B513">
            <v>6279001</v>
          </cell>
          <cell r="C513" t="str">
            <v xml:space="preserve">          รายจ่ายต้องห้าม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</row>
        <row r="514">
          <cell r="B514">
            <v>6279002</v>
          </cell>
          <cell r="C514" t="str">
            <v xml:space="preserve">          เงินค่าปรับจ่ายคืน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</row>
        <row r="515">
          <cell r="B515">
            <v>6279003</v>
          </cell>
          <cell r="C515" t="str">
            <v xml:space="preserve">          หนี้สูญ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</row>
        <row r="516">
          <cell r="B516">
            <v>6279004</v>
          </cell>
          <cell r="C516" t="str">
            <v xml:space="preserve">          หนี้สงสัยจะสูญ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</row>
        <row r="517">
          <cell r="B517">
            <v>6279005</v>
          </cell>
          <cell r="C517" t="str">
            <v xml:space="preserve">          ปรับปรุงหนี้สงสัยจะสูญ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</row>
        <row r="518">
          <cell r="B518">
            <v>6279006</v>
          </cell>
          <cell r="C518" t="str">
            <v xml:space="preserve">          ขาดทุนจากการจำหน่ายสินทรัพย์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</row>
        <row r="519">
          <cell r="B519">
            <v>6279007</v>
          </cell>
          <cell r="C519" t="str">
            <v xml:space="preserve">          ปรับมูลค่าวัสดุคงเหลือ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</row>
        <row r="520">
          <cell r="B520">
            <v>6279008</v>
          </cell>
          <cell r="C520" t="str">
            <v xml:space="preserve">          ค่าใช้จ่ายอื่นๆ</v>
          </cell>
          <cell r="D520">
            <v>1790000</v>
          </cell>
          <cell r="E520">
            <v>5000</v>
          </cell>
          <cell r="F520">
            <v>5000</v>
          </cell>
          <cell r="G520">
            <v>10000</v>
          </cell>
          <cell r="H520">
            <v>20000</v>
          </cell>
          <cell r="I520">
            <v>10000</v>
          </cell>
          <cell r="J520">
            <v>70000</v>
          </cell>
          <cell r="K520">
            <v>8000</v>
          </cell>
          <cell r="L520">
            <v>8000</v>
          </cell>
          <cell r="M520">
            <v>250000</v>
          </cell>
          <cell r="N520">
            <v>25000</v>
          </cell>
          <cell r="O520">
            <v>150000</v>
          </cell>
          <cell r="P520">
            <v>80000</v>
          </cell>
          <cell r="Q520">
            <v>60000</v>
          </cell>
          <cell r="R520">
            <v>30000</v>
          </cell>
          <cell r="S520">
            <v>30000</v>
          </cell>
          <cell r="T520">
            <v>25000</v>
          </cell>
          <cell r="U520">
            <v>170000</v>
          </cell>
          <cell r="V520">
            <v>20000</v>
          </cell>
          <cell r="W520">
            <v>200000</v>
          </cell>
          <cell r="X520">
            <v>50000</v>
          </cell>
          <cell r="Y520">
            <v>0</v>
          </cell>
          <cell r="Z520">
            <v>40000</v>
          </cell>
          <cell r="AA520">
            <v>40000</v>
          </cell>
          <cell r="AB520">
            <v>20000</v>
          </cell>
          <cell r="AC520">
            <v>50000</v>
          </cell>
          <cell r="AD520">
            <v>50000</v>
          </cell>
          <cell r="AE520">
            <v>30000</v>
          </cell>
          <cell r="AF520">
            <v>44000</v>
          </cell>
          <cell r="AG520">
            <v>120000</v>
          </cell>
          <cell r="AH520">
            <v>40000</v>
          </cell>
          <cell r="AI520">
            <v>20000</v>
          </cell>
          <cell r="AJ520">
            <v>30000</v>
          </cell>
          <cell r="AK520">
            <v>20000</v>
          </cell>
          <cell r="AL520">
            <v>20000</v>
          </cell>
          <cell r="AM520">
            <v>40000</v>
          </cell>
        </row>
        <row r="521">
          <cell r="B521">
            <v>6279009</v>
          </cell>
          <cell r="C521" t="str">
            <v xml:space="preserve">          ขาดทุนจากการปรับราคาวัสดุ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</row>
        <row r="522">
          <cell r="B522">
            <v>6279010</v>
          </cell>
          <cell r="C522" t="str">
            <v xml:space="preserve">          ส่วนต่างภาระบำเหน็จกับเงินกองทุนสงเคราะห์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</row>
        <row r="523">
          <cell r="B523">
            <v>6279011</v>
          </cell>
          <cell r="C523" t="str">
            <v xml:space="preserve">          ต้นทุนจากการจำหน่ายวัสดุ</v>
          </cell>
          <cell r="D523">
            <v>563300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300000</v>
          </cell>
          <cell r="N523">
            <v>1000</v>
          </cell>
          <cell r="O523">
            <v>5000</v>
          </cell>
          <cell r="P523">
            <v>10000</v>
          </cell>
          <cell r="Q523">
            <v>10000</v>
          </cell>
          <cell r="R523">
            <v>50000</v>
          </cell>
          <cell r="S523">
            <v>10000</v>
          </cell>
          <cell r="T523">
            <v>3000</v>
          </cell>
          <cell r="U523">
            <v>10000</v>
          </cell>
          <cell r="V523">
            <v>0</v>
          </cell>
          <cell r="W523">
            <v>30000</v>
          </cell>
          <cell r="X523">
            <v>0</v>
          </cell>
          <cell r="Y523">
            <v>0</v>
          </cell>
          <cell r="Z523">
            <v>10000</v>
          </cell>
          <cell r="AA523">
            <v>3000</v>
          </cell>
          <cell r="AB523">
            <v>1000</v>
          </cell>
          <cell r="AC523">
            <v>10000</v>
          </cell>
          <cell r="AD523">
            <v>9000</v>
          </cell>
          <cell r="AE523">
            <v>20000</v>
          </cell>
          <cell r="AF523">
            <v>3300</v>
          </cell>
          <cell r="AG523">
            <v>15000</v>
          </cell>
          <cell r="AH523">
            <v>10000</v>
          </cell>
          <cell r="AI523">
            <v>10000</v>
          </cell>
          <cell r="AJ523">
            <v>20000</v>
          </cell>
          <cell r="AK523">
            <v>10000</v>
          </cell>
          <cell r="AL523">
            <v>10000</v>
          </cell>
          <cell r="AM523">
            <v>3000</v>
          </cell>
        </row>
        <row r="524">
          <cell r="B524">
            <v>6279012</v>
          </cell>
          <cell r="C524" t="str">
            <v xml:space="preserve">          ปรับมูลค่าเงินประกันการใช้น้ำ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</row>
        <row r="525">
          <cell r="B525">
            <v>6279013</v>
          </cell>
          <cell r="C525" t="str">
            <v xml:space="preserve">          วัสดุถาวร</v>
          </cell>
          <cell r="D525">
            <v>2019000</v>
          </cell>
          <cell r="E525">
            <v>10000</v>
          </cell>
          <cell r="F525">
            <v>20000</v>
          </cell>
          <cell r="G525">
            <v>40000</v>
          </cell>
          <cell r="H525">
            <v>50000</v>
          </cell>
          <cell r="I525">
            <v>100000</v>
          </cell>
          <cell r="J525">
            <v>50000</v>
          </cell>
          <cell r="K525">
            <v>40000</v>
          </cell>
          <cell r="L525">
            <v>30000</v>
          </cell>
          <cell r="M525">
            <v>300000</v>
          </cell>
          <cell r="N525">
            <v>20000</v>
          </cell>
          <cell r="O525">
            <v>30000</v>
          </cell>
          <cell r="P525">
            <v>80000</v>
          </cell>
          <cell r="Q525">
            <v>40000</v>
          </cell>
          <cell r="R525">
            <v>150000</v>
          </cell>
          <cell r="S525">
            <v>50000</v>
          </cell>
          <cell r="T525">
            <v>30000</v>
          </cell>
          <cell r="U525">
            <v>80000</v>
          </cell>
          <cell r="V525">
            <v>35000</v>
          </cell>
          <cell r="W525">
            <v>100000</v>
          </cell>
          <cell r="X525">
            <v>30000</v>
          </cell>
          <cell r="Y525">
            <v>50000</v>
          </cell>
          <cell r="Z525">
            <v>50000</v>
          </cell>
          <cell r="AA525">
            <v>30000</v>
          </cell>
          <cell r="AB525">
            <v>30000</v>
          </cell>
          <cell r="AC525">
            <v>100000</v>
          </cell>
          <cell r="AD525">
            <v>50000</v>
          </cell>
          <cell r="AE525">
            <v>30000</v>
          </cell>
          <cell r="AF525">
            <v>29000</v>
          </cell>
          <cell r="AG525">
            <v>100000</v>
          </cell>
          <cell r="AH525">
            <v>100000</v>
          </cell>
          <cell r="AI525">
            <v>20000</v>
          </cell>
          <cell r="AJ525">
            <v>30000</v>
          </cell>
          <cell r="AK525">
            <v>50000</v>
          </cell>
          <cell r="AL525">
            <v>40000</v>
          </cell>
          <cell r="AM525">
            <v>25000</v>
          </cell>
        </row>
        <row r="526">
          <cell r="B526">
            <v>6279015</v>
          </cell>
          <cell r="C526" t="str">
            <v xml:space="preserve">          ขาดทุนจากสินทรัพย์ถาวรขาดรอสอบข้อเท็จจริง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</row>
        <row r="527">
          <cell r="B527">
            <v>6279016</v>
          </cell>
          <cell r="C527" t="str">
            <v xml:space="preserve">          ขาดทุนจากวัสดุขาดรอสอบข้อเท็จจริง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</row>
        <row r="528">
          <cell r="B528">
            <v>6279017</v>
          </cell>
          <cell r="C528" t="str">
            <v xml:space="preserve">          ค่าเสียหายจากเงินสดขาดบัญชี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</row>
        <row r="529">
          <cell r="B529">
            <v>6279018</v>
          </cell>
          <cell r="C529" t="str">
            <v xml:space="preserve">          ขาดทุนจากการปรับมูลค่าและวัสดุล้าสมัย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</row>
        <row r="530">
          <cell r="B530">
            <v>6279019</v>
          </cell>
          <cell r="C530" t="str">
            <v xml:space="preserve">          ขาดทุน(กำไร)จากการประมาณการหนี้สิน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</row>
        <row r="531">
          <cell r="B531">
            <v>628</v>
          </cell>
          <cell r="C531" t="str">
            <v xml:space="preserve">     ค่าเสื่อมราคาและค่าตัดจำหน่าย</v>
          </cell>
          <cell r="D531">
            <v>8391160</v>
          </cell>
          <cell r="E531">
            <v>62310</v>
          </cell>
          <cell r="F531">
            <v>58510</v>
          </cell>
          <cell r="G531">
            <v>289770</v>
          </cell>
          <cell r="H531">
            <v>258070</v>
          </cell>
          <cell r="I531">
            <v>282240</v>
          </cell>
          <cell r="J531">
            <v>308470</v>
          </cell>
          <cell r="K531">
            <v>304720</v>
          </cell>
          <cell r="L531">
            <v>203440</v>
          </cell>
          <cell r="M531">
            <v>1016560</v>
          </cell>
          <cell r="N531">
            <v>157440</v>
          </cell>
          <cell r="O531">
            <v>291970</v>
          </cell>
          <cell r="P531">
            <v>305460</v>
          </cell>
          <cell r="Q531">
            <v>117880</v>
          </cell>
          <cell r="R531">
            <v>111940</v>
          </cell>
          <cell r="S531">
            <v>251040</v>
          </cell>
          <cell r="T531">
            <v>129970</v>
          </cell>
          <cell r="U531">
            <v>278410</v>
          </cell>
          <cell r="V531">
            <v>110220</v>
          </cell>
          <cell r="W531">
            <v>589450</v>
          </cell>
          <cell r="X531">
            <v>210860</v>
          </cell>
          <cell r="Y531">
            <v>228260</v>
          </cell>
          <cell r="Z531">
            <v>244340</v>
          </cell>
          <cell r="AA531">
            <v>157270</v>
          </cell>
          <cell r="AB531">
            <v>115010</v>
          </cell>
          <cell r="AC531">
            <v>259830</v>
          </cell>
          <cell r="AD531">
            <v>142190</v>
          </cell>
          <cell r="AE531">
            <v>309250</v>
          </cell>
          <cell r="AF531">
            <v>224080</v>
          </cell>
          <cell r="AG531">
            <v>390090</v>
          </cell>
          <cell r="AH531">
            <v>192780</v>
          </cell>
          <cell r="AI531">
            <v>126730</v>
          </cell>
          <cell r="AJ531">
            <v>117140</v>
          </cell>
          <cell r="AK531">
            <v>280730</v>
          </cell>
          <cell r="AL531">
            <v>96140</v>
          </cell>
          <cell r="AM531">
            <v>168590</v>
          </cell>
        </row>
        <row r="532">
          <cell r="B532">
            <v>6281</v>
          </cell>
          <cell r="C532" t="str">
            <v xml:space="preserve">       ค่าเสื่อมราคา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</row>
        <row r="533">
          <cell r="B533">
            <v>6281001</v>
          </cell>
          <cell r="C533" t="str">
            <v xml:space="preserve">          ค่าเสื่อมราคา - อาคารและสิ่งปลูกสร้าง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</row>
        <row r="534">
          <cell r="B534">
            <v>6281002</v>
          </cell>
          <cell r="C534" t="str">
            <v xml:space="preserve">          ค่าเสื่อมราคา - ครุภัณฑ์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</row>
        <row r="535">
          <cell r="B535">
            <v>6281003</v>
          </cell>
          <cell r="C535" t="str">
            <v xml:space="preserve">          ค่าเสื่อมราคา-ส/ทภายใต้สัญญาเช่า การเงิน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</row>
        <row r="536">
          <cell r="B536">
            <v>6281004</v>
          </cell>
          <cell r="C536" t="str">
            <v xml:space="preserve">          ค่าเสื่อมราคา-อาคารและสิ่งปลูกสร้างภายใต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</row>
        <row r="537">
          <cell r="B537">
            <v>6281005</v>
          </cell>
          <cell r="C537" t="str">
            <v xml:space="preserve">          ค่าเสื่อมราคา-ครุภัณฑ์ภายใต้สัญญาเช่าการ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</row>
        <row r="538">
          <cell r="B538">
            <v>6282</v>
          </cell>
          <cell r="C538" t="str">
            <v xml:space="preserve">       ค่าตัดจำหน่าย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</row>
        <row r="539">
          <cell r="B539">
            <v>6282002</v>
          </cell>
          <cell r="C539" t="str">
            <v xml:space="preserve">          ค่าตัดจำหน่ายสิทธิการใช้ทรัพย์สิน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</row>
        <row r="540">
          <cell r="B540">
            <v>6282003</v>
          </cell>
          <cell r="C540" t="str">
            <v xml:space="preserve">          ค่าตัดจำหน่ายสินทรัพย์ไม่มีตัวตน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</row>
        <row r="541">
          <cell r="B541">
            <v>6282004</v>
          </cell>
          <cell r="C541" t="str">
            <v xml:space="preserve">          ค่าตัดจำหน่าย-สินทรัพย์ไม่มีตัวตนภายใต้สัญญาเช่าทางการเงิน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</row>
        <row r="542">
          <cell r="B542">
            <v>6283</v>
          </cell>
          <cell r="C542" t="str">
            <v xml:space="preserve">        ขาดทุนจากการด้อยค่า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</row>
        <row r="543">
          <cell r="B543">
            <v>6283001</v>
          </cell>
          <cell r="C543" t="str">
            <v xml:space="preserve">          ขาดทุนจากการด้อยค่าของสินทรัพย์ถาวรเสื่อมสภาพ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</row>
        <row r="544">
          <cell r="B544">
            <v>6283002</v>
          </cell>
          <cell r="C544" t="str">
            <v xml:space="preserve">          ขาดทุนจากการด้อยค่าของสินทรัพย์ถาวร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</row>
        <row r="545">
          <cell r="B545">
            <v>6284</v>
          </cell>
          <cell r="C545" t="str">
            <v>กำไรขาดทุนจากการประมาณการตามหลักคณิตศาสตร์ประกันภัย</v>
          </cell>
          <cell r="D545">
            <v>8391160</v>
          </cell>
          <cell r="E545">
            <v>62310</v>
          </cell>
          <cell r="F545">
            <v>58510</v>
          </cell>
          <cell r="G545">
            <v>289770</v>
          </cell>
          <cell r="H545">
            <v>258070</v>
          </cell>
          <cell r="I545">
            <v>282240</v>
          </cell>
          <cell r="J545">
            <v>308470</v>
          </cell>
          <cell r="K545">
            <v>304720</v>
          </cell>
          <cell r="L545">
            <v>203440</v>
          </cell>
          <cell r="M545">
            <v>1016560</v>
          </cell>
          <cell r="N545">
            <v>157440</v>
          </cell>
          <cell r="O545">
            <v>291970</v>
          </cell>
          <cell r="P545">
            <v>305460</v>
          </cell>
          <cell r="Q545">
            <v>117880</v>
          </cell>
          <cell r="R545">
            <v>111940</v>
          </cell>
          <cell r="S545">
            <v>251040</v>
          </cell>
          <cell r="T545">
            <v>129970</v>
          </cell>
          <cell r="U545">
            <v>278410</v>
          </cell>
          <cell r="V545">
            <v>110220</v>
          </cell>
          <cell r="W545">
            <v>589450</v>
          </cell>
          <cell r="X545">
            <v>210860</v>
          </cell>
          <cell r="Y545">
            <v>228260</v>
          </cell>
          <cell r="Z545">
            <v>244340</v>
          </cell>
          <cell r="AA545">
            <v>157270</v>
          </cell>
          <cell r="AB545">
            <v>115010</v>
          </cell>
          <cell r="AC545">
            <v>259830</v>
          </cell>
          <cell r="AD545">
            <v>142190</v>
          </cell>
          <cell r="AE545">
            <v>309250</v>
          </cell>
          <cell r="AF545">
            <v>224080</v>
          </cell>
          <cell r="AG545">
            <v>390090</v>
          </cell>
          <cell r="AH545">
            <v>192780</v>
          </cell>
          <cell r="AI545">
            <v>126730</v>
          </cell>
          <cell r="AJ545">
            <v>117140</v>
          </cell>
          <cell r="AK545">
            <v>280730</v>
          </cell>
          <cell r="AL545">
            <v>96140</v>
          </cell>
          <cell r="AM545">
            <v>168590</v>
          </cell>
        </row>
        <row r="546">
          <cell r="B546">
            <v>6284001</v>
          </cell>
          <cell r="C546" t="str">
            <v xml:space="preserve">          กำไรขาดทุนจากการประมาณการตามหลักคณิตศาสตร์ประกันภัย</v>
          </cell>
          <cell r="D546">
            <v>8391160</v>
          </cell>
          <cell r="E546">
            <v>62310</v>
          </cell>
          <cell r="F546">
            <v>58510</v>
          </cell>
          <cell r="G546">
            <v>289770</v>
          </cell>
          <cell r="H546">
            <v>258070</v>
          </cell>
          <cell r="I546">
            <v>282240</v>
          </cell>
          <cell r="J546">
            <v>308470</v>
          </cell>
          <cell r="K546">
            <v>304720</v>
          </cell>
          <cell r="L546">
            <v>203440</v>
          </cell>
          <cell r="M546">
            <v>1016560</v>
          </cell>
          <cell r="N546">
            <v>157440</v>
          </cell>
          <cell r="O546">
            <v>291970</v>
          </cell>
          <cell r="P546">
            <v>305460</v>
          </cell>
          <cell r="Q546">
            <v>117880</v>
          </cell>
          <cell r="R546">
            <v>111940</v>
          </cell>
          <cell r="S546">
            <v>251040</v>
          </cell>
          <cell r="T546">
            <v>129970</v>
          </cell>
          <cell r="U546">
            <v>278410</v>
          </cell>
          <cell r="V546">
            <v>110220</v>
          </cell>
          <cell r="W546">
            <v>589450</v>
          </cell>
          <cell r="X546">
            <v>210860</v>
          </cell>
          <cell r="Y546">
            <v>228260</v>
          </cell>
          <cell r="Z546">
            <v>244340</v>
          </cell>
          <cell r="AA546">
            <v>157270</v>
          </cell>
          <cell r="AB546">
            <v>115010</v>
          </cell>
          <cell r="AC546">
            <v>259830</v>
          </cell>
          <cell r="AD546">
            <v>142190</v>
          </cell>
          <cell r="AE546">
            <v>309250</v>
          </cell>
          <cell r="AF546">
            <v>224080</v>
          </cell>
          <cell r="AG546">
            <v>390090</v>
          </cell>
          <cell r="AH546">
            <v>192780</v>
          </cell>
          <cell r="AI546">
            <v>126730</v>
          </cell>
          <cell r="AJ546">
            <v>117140</v>
          </cell>
          <cell r="AK546">
            <v>280730</v>
          </cell>
          <cell r="AL546">
            <v>96140</v>
          </cell>
          <cell r="AM546">
            <v>168590</v>
          </cell>
        </row>
        <row r="547">
          <cell r="B547">
            <v>6285</v>
          </cell>
          <cell r="C547" t="str">
            <v xml:space="preserve">        ค่าเสื่อมด้อยค่า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</row>
        <row r="548">
          <cell r="B548">
            <v>6285004</v>
          </cell>
          <cell r="C548" t="str">
            <v xml:space="preserve">          ค่าเสื่อมลดยอดสินทรัพย์ด้อยค่า-ครุภัณฑ์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</row>
        <row r="549">
          <cell r="B549">
            <v>629</v>
          </cell>
          <cell r="C549" t="str">
            <v xml:space="preserve">     ค่าใช้จ่ายด้านการเงิน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</row>
        <row r="550">
          <cell r="B550">
            <v>6291</v>
          </cell>
          <cell r="C550" t="str">
            <v xml:space="preserve">       ดอกเบี้ยจ่าย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</row>
        <row r="551">
          <cell r="B551">
            <v>6291001</v>
          </cell>
          <cell r="C551" t="str">
            <v xml:space="preserve">          ดอกเบี้ยเงินกู้ JBIC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</row>
        <row r="552">
          <cell r="B552">
            <v>6291002</v>
          </cell>
          <cell r="C552" t="str">
            <v xml:space="preserve">          ดอกเบี้ยเงินกู้ IBRD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</row>
        <row r="553">
          <cell r="B553">
            <v>6291003</v>
          </cell>
          <cell r="C553" t="str">
            <v xml:space="preserve">          ดอกเบี้ยเงินกู้ ธนาคารกรุงไทย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</row>
        <row r="554">
          <cell r="B554">
            <v>6291004</v>
          </cell>
          <cell r="C554" t="str">
            <v xml:space="preserve">          ดอกเบี้ยเงินกู้ USAID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</row>
        <row r="555">
          <cell r="B555">
            <v>6291005</v>
          </cell>
          <cell r="C555" t="str">
            <v xml:space="preserve">          ดอกเบี้ยเงินกู้ KFW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</row>
        <row r="556">
          <cell r="B556">
            <v>6291006</v>
          </cell>
          <cell r="C556" t="str">
            <v xml:space="preserve">          ดอกเบี้ยเงินกู้ ธนาคารออมสิน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</row>
        <row r="557">
          <cell r="B557">
            <v>6291007</v>
          </cell>
          <cell r="C557" t="str">
            <v xml:space="preserve">          ดอกเบี้ยพันธบัตรการประปาส่วนภูมิภาค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</row>
        <row r="558">
          <cell r="B558">
            <v>6291008</v>
          </cell>
          <cell r="C558" t="str">
            <v xml:space="preserve">          ดอกเบี้ยเงินกู้ อื่นๆ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</row>
        <row r="559">
          <cell r="B559">
            <v>6291009</v>
          </cell>
          <cell r="C559" t="str">
            <v xml:space="preserve">          ดอกเบี้ยจากการประมาณการหนี้สิน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</row>
        <row r="560">
          <cell r="B560">
            <v>6291010</v>
          </cell>
          <cell r="C560" t="str">
            <v xml:space="preserve">          ดอกเบี้ยจ่ายตามสัญญาเช่าทางการเงิน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</row>
        <row r="561">
          <cell r="B561">
            <v>6292</v>
          </cell>
          <cell r="C561" t="str">
            <v xml:space="preserve">       กำไร/ขาดทุนจากอัตราแลกเปลี่ยน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</row>
        <row r="562">
          <cell r="B562">
            <v>6292001</v>
          </cell>
          <cell r="C562" t="str">
            <v xml:space="preserve">          กำไร/ขาดทุนจากอัตราแลกเปลี่ยน - ที่เกิดจริง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</row>
        <row r="563">
          <cell r="B563">
            <v>6292002</v>
          </cell>
          <cell r="C563" t="str">
            <v xml:space="preserve">          กำไร/ขาดทุนจากอัตราแลกเปลี่ยน - ที่ยังไม่เกิดจริง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</row>
        <row r="564">
          <cell r="B564">
            <v>6293</v>
          </cell>
          <cell r="C564" t="str">
            <v xml:space="preserve">       ภาษีเงินได้นิติบุคคล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</row>
        <row r="565">
          <cell r="B565">
            <v>6293001</v>
          </cell>
          <cell r="C565" t="str">
            <v xml:space="preserve">          ภาษีเงินได้นิติบุคคล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</row>
        <row r="566">
          <cell r="B566" t="str">
            <v>1E0005</v>
          </cell>
          <cell r="C566" t="str">
            <v>สำรองงบทำการ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topLeftCell="A14" zoomScaleSheetLayoutView="100" workbookViewId="0">
      <selection activeCell="H34" sqref="H34"/>
    </sheetView>
  </sheetViews>
  <sheetFormatPr defaultColWidth="9.375" defaultRowHeight="18"/>
  <cols>
    <col min="1" max="1" width="31" style="2" bestFit="1" customWidth="1"/>
    <col min="2" max="2" width="14.375" style="2" bestFit="1" customWidth="1"/>
    <col min="3" max="8" width="16" style="2" customWidth="1"/>
    <col min="9" max="9" width="16.625" style="2" customWidth="1"/>
    <col min="10" max="16384" width="9.375" style="2"/>
  </cols>
  <sheetData>
    <row r="1" spans="1:9" s="1" customFormat="1" ht="24.9" customHeight="1">
      <c r="A1" s="322" t="s">
        <v>691</v>
      </c>
      <c r="B1" s="322"/>
      <c r="C1" s="322"/>
      <c r="D1" s="322"/>
      <c r="E1" s="322"/>
      <c r="F1" s="322"/>
      <c r="G1" s="322"/>
      <c r="H1" s="322"/>
      <c r="I1" s="322"/>
    </row>
    <row r="2" spans="1:9" s="1" customFormat="1" ht="24.9" customHeight="1">
      <c r="A2" s="322" t="s">
        <v>698</v>
      </c>
      <c r="B2" s="322"/>
      <c r="C2" s="322"/>
      <c r="D2" s="322"/>
      <c r="E2" s="322"/>
      <c r="F2" s="322"/>
      <c r="G2" s="322"/>
      <c r="H2" s="322"/>
      <c r="I2" s="322"/>
    </row>
    <row r="3" spans="1:9" ht="24.9" customHeight="1"/>
    <row r="4" spans="1:9" s="5" customFormat="1">
      <c r="A4" s="323" t="s">
        <v>0</v>
      </c>
      <c r="B4" s="323"/>
      <c r="C4" s="3" t="s">
        <v>1</v>
      </c>
      <c r="D4" s="4" t="s">
        <v>2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</row>
    <row r="5" spans="1:9" s="5" customFormat="1">
      <c r="A5" s="324"/>
      <c r="B5" s="324"/>
      <c r="C5" s="6"/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</row>
    <row r="6" spans="1:9" ht="24.9" customHeight="1">
      <c r="A6" s="8" t="s">
        <v>5</v>
      </c>
      <c r="B6" s="9" t="s">
        <v>6</v>
      </c>
      <c r="C6" s="10">
        <f>SUM(D6:I6)</f>
        <v>0</v>
      </c>
      <c r="D6" s="10"/>
      <c r="E6" s="10"/>
      <c r="F6" s="10"/>
      <c r="G6" s="10"/>
      <c r="H6" s="10"/>
      <c r="I6" s="10"/>
    </row>
    <row r="7" spans="1:9" ht="24.9" customHeight="1">
      <c r="A7" s="11" t="s">
        <v>689</v>
      </c>
      <c r="B7" s="12" t="s">
        <v>6</v>
      </c>
      <c r="C7" s="10">
        <f>SUM(D7:I7)</f>
        <v>0</v>
      </c>
      <c r="D7" s="13"/>
      <c r="E7" s="10"/>
      <c r="F7" s="10"/>
      <c r="G7" s="10"/>
      <c r="H7" s="10"/>
      <c r="I7" s="10"/>
    </row>
    <row r="8" spans="1:9" hidden="1">
      <c r="A8" s="11" t="s">
        <v>7</v>
      </c>
      <c r="B8" s="12" t="s">
        <v>6</v>
      </c>
      <c r="C8" s="13">
        <f>SUM(D8:I8)</f>
        <v>0</v>
      </c>
      <c r="D8" s="13"/>
      <c r="E8" s="10"/>
      <c r="F8" s="10"/>
      <c r="G8" s="10"/>
      <c r="H8" s="10"/>
      <c r="I8" s="10"/>
    </row>
    <row r="9" spans="1:9" s="17" customFormat="1" hidden="1">
      <c r="A9" s="14" t="s">
        <v>8</v>
      </c>
      <c r="B9" s="15" t="s">
        <v>6</v>
      </c>
      <c r="C9" s="16">
        <f t="shared" ref="C9:I9" si="0">+C7+C8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</row>
    <row r="10" spans="1:9" ht="24.9" customHeight="1">
      <c r="A10" s="11" t="s">
        <v>9</v>
      </c>
      <c r="B10" s="12" t="s">
        <v>6</v>
      </c>
      <c r="C10" s="13">
        <f>SUM(D10:I10)</f>
        <v>0</v>
      </c>
      <c r="D10" s="13"/>
      <c r="E10" s="10"/>
      <c r="F10" s="10"/>
      <c r="G10" s="10"/>
      <c r="H10" s="10"/>
      <c r="I10" s="10"/>
    </row>
    <row r="11" spans="1:9" s="17" customFormat="1" ht="24.9" customHeight="1">
      <c r="A11" s="11" t="s">
        <v>10</v>
      </c>
      <c r="B11" s="12" t="s">
        <v>6</v>
      </c>
      <c r="C11" s="16">
        <f t="shared" ref="C11" si="1">+C6+C9-C10</f>
        <v>0</v>
      </c>
      <c r="D11" s="16"/>
      <c r="E11" s="16"/>
      <c r="F11" s="16"/>
      <c r="G11" s="16"/>
      <c r="H11" s="16"/>
      <c r="I11" s="16"/>
    </row>
    <row r="12" spans="1:9" s="17" customFormat="1" ht="24.9" customHeight="1">
      <c r="A12" s="11" t="s">
        <v>11</v>
      </c>
      <c r="B12" s="12" t="s">
        <v>12</v>
      </c>
      <c r="C12" s="18">
        <v>0</v>
      </c>
      <c r="D12" s="18"/>
      <c r="E12" s="18"/>
      <c r="F12" s="18"/>
      <c r="G12" s="18"/>
      <c r="H12" s="18"/>
      <c r="I12" s="18"/>
    </row>
    <row r="13" spans="1:9" s="17" customFormat="1" hidden="1">
      <c r="A13" s="14" t="s">
        <v>13</v>
      </c>
      <c r="B13" s="15" t="s">
        <v>12</v>
      </c>
      <c r="C13" s="18" t="e">
        <f>+C9/C6*100</f>
        <v>#DIV/0!</v>
      </c>
      <c r="D13" s="18"/>
      <c r="E13" s="18"/>
      <c r="F13" s="18"/>
      <c r="G13" s="18"/>
      <c r="H13" s="18"/>
      <c r="I13" s="18"/>
    </row>
    <row r="14" spans="1:9" ht="24.9" customHeight="1">
      <c r="A14" s="11" t="s">
        <v>14</v>
      </c>
      <c r="B14" s="12" t="s">
        <v>15</v>
      </c>
      <c r="C14" s="19">
        <f>SUM(D14:I14)</f>
        <v>0</v>
      </c>
      <c r="D14" s="19"/>
      <c r="E14" s="20"/>
      <c r="F14" s="20"/>
      <c r="G14" s="20"/>
      <c r="H14" s="20"/>
      <c r="I14" s="20"/>
    </row>
    <row r="15" spans="1:9" ht="24.9" customHeight="1">
      <c r="A15" s="11" t="s">
        <v>16</v>
      </c>
      <c r="B15" s="12" t="s">
        <v>15</v>
      </c>
      <c r="C15" s="19">
        <f>SUM(D15:I15)</f>
        <v>0</v>
      </c>
      <c r="D15" s="19"/>
      <c r="E15" s="20"/>
      <c r="F15" s="20"/>
      <c r="G15" s="20"/>
      <c r="H15" s="20"/>
      <c r="I15" s="20"/>
    </row>
    <row r="16" spans="1:9" ht="24.9" customHeight="1">
      <c r="A16" s="11" t="s">
        <v>17</v>
      </c>
      <c r="B16" s="12" t="s">
        <v>15</v>
      </c>
      <c r="C16" s="19">
        <f>SUM(D16:I16)</f>
        <v>0</v>
      </c>
      <c r="D16" s="19"/>
      <c r="E16" s="20"/>
      <c r="F16" s="20"/>
      <c r="G16" s="20"/>
      <c r="H16" s="20"/>
      <c r="I16" s="20"/>
    </row>
    <row r="17" spans="1:9" s="17" customFormat="1" ht="24.9" customHeight="1">
      <c r="A17" s="11" t="s">
        <v>18</v>
      </c>
      <c r="B17" s="12" t="s">
        <v>15</v>
      </c>
      <c r="C17" s="21">
        <f>+C15-C14</f>
        <v>0</v>
      </c>
      <c r="D17" s="21"/>
      <c r="E17" s="21"/>
      <c r="F17" s="21"/>
      <c r="G17" s="21"/>
      <c r="H17" s="21"/>
      <c r="I17" s="21"/>
    </row>
    <row r="18" spans="1:9" s="17" customFormat="1" ht="24.9" customHeight="1">
      <c r="A18" s="186" t="s">
        <v>19</v>
      </c>
      <c r="B18" s="187" t="s">
        <v>12</v>
      </c>
      <c r="C18" s="24">
        <v>0</v>
      </c>
      <c r="D18" s="24"/>
      <c r="E18" s="24"/>
      <c r="F18" s="24"/>
      <c r="G18" s="24"/>
      <c r="H18" s="24"/>
      <c r="I18" s="24"/>
    </row>
    <row r="19" spans="1:9" s="17" customFormat="1" hidden="1">
      <c r="A19" s="25" t="s">
        <v>20</v>
      </c>
      <c r="B19" s="26" t="s">
        <v>21</v>
      </c>
      <c r="C19" s="27" t="e">
        <f>C14*1000000/((C6+C11)/2)/365</f>
        <v>#DIV/0!</v>
      </c>
      <c r="D19" s="27" t="e">
        <f t="shared" ref="D19:I19" si="2">D14*1000000/((D6+D11)/2)/365</f>
        <v>#DIV/0!</v>
      </c>
      <c r="E19" s="27" t="e">
        <f t="shared" si="2"/>
        <v>#DIV/0!</v>
      </c>
      <c r="F19" s="27" t="e">
        <f t="shared" si="2"/>
        <v>#DIV/0!</v>
      </c>
      <c r="G19" s="27" t="e">
        <f t="shared" si="2"/>
        <v>#DIV/0!</v>
      </c>
      <c r="H19" s="27" t="e">
        <f t="shared" si="2"/>
        <v>#DIV/0!</v>
      </c>
      <c r="I19" s="27" t="e">
        <f t="shared" si="2"/>
        <v>#DIV/0!</v>
      </c>
    </row>
    <row r="20" spans="1:9" s="17" customFormat="1" hidden="1">
      <c r="A20" s="14" t="s">
        <v>22</v>
      </c>
      <c r="B20" s="15" t="s">
        <v>23</v>
      </c>
      <c r="C20" s="18" t="e">
        <f>+C29/C14</f>
        <v>#DIV/0!</v>
      </c>
      <c r="D20" s="18"/>
      <c r="E20" s="18"/>
      <c r="F20" s="18" t="e">
        <f>+F29/F14</f>
        <v>#DIV/0!</v>
      </c>
      <c r="G20" s="18"/>
      <c r="H20" s="18"/>
      <c r="I20" s="18"/>
    </row>
    <row r="21" spans="1:9" s="17" customFormat="1" hidden="1">
      <c r="A21" s="14" t="s">
        <v>24</v>
      </c>
      <c r="B21" s="15" t="s">
        <v>25</v>
      </c>
      <c r="C21" s="18" t="e">
        <f>+(C30*1000000/((C6+C11)/2))/12</f>
        <v>#DIV/0!</v>
      </c>
      <c r="D21" s="18"/>
      <c r="E21" s="18"/>
      <c r="F21" s="18" t="e">
        <f>+(F30*1000000/((F6+F11)/2))/12</f>
        <v>#DIV/0!</v>
      </c>
      <c r="G21" s="18"/>
      <c r="H21" s="18"/>
      <c r="I21" s="18"/>
    </row>
    <row r="22" spans="1:9" s="17" customFormat="1" hidden="1">
      <c r="A22" s="14" t="s">
        <v>26</v>
      </c>
      <c r="B22" s="15" t="s">
        <v>27</v>
      </c>
      <c r="C22" s="16" t="e">
        <f>+C32*1000000/C7</f>
        <v>#DIV/0!</v>
      </c>
      <c r="D22" s="16"/>
      <c r="E22" s="16"/>
      <c r="F22" s="16" t="e">
        <f>+F32*1000000/F7</f>
        <v>#DIV/0!</v>
      </c>
      <c r="G22" s="16"/>
      <c r="H22" s="16"/>
      <c r="I22" s="16"/>
    </row>
    <row r="23" spans="1:9" s="17" customFormat="1" hidden="1">
      <c r="A23" s="14" t="s">
        <v>28</v>
      </c>
      <c r="B23" s="15" t="s">
        <v>27</v>
      </c>
      <c r="C23" s="16" t="e">
        <f>+C33*1000000/C7</f>
        <v>#DIV/0!</v>
      </c>
      <c r="D23" s="16"/>
      <c r="E23" s="16"/>
      <c r="F23" s="16" t="e">
        <f>+F33*1000000/F7</f>
        <v>#DIV/0!</v>
      </c>
      <c r="G23" s="16"/>
      <c r="H23" s="16"/>
      <c r="I23" s="16"/>
    </row>
    <row r="24" spans="1:9" s="17" customFormat="1" hidden="1">
      <c r="A24" s="14" t="s">
        <v>29</v>
      </c>
      <c r="B24" s="15" t="s">
        <v>27</v>
      </c>
      <c r="C24" s="16" t="e">
        <f>+C22-C23</f>
        <v>#DIV/0!</v>
      </c>
      <c r="D24" s="16"/>
      <c r="E24" s="16"/>
      <c r="F24" s="16" t="e">
        <f>+F22-F23</f>
        <v>#DIV/0!</v>
      </c>
      <c r="G24" s="16"/>
      <c r="H24" s="16"/>
      <c r="I24" s="16"/>
    </row>
    <row r="25" spans="1:9" s="17" customFormat="1" hidden="1">
      <c r="A25" s="14" t="s">
        <v>30</v>
      </c>
      <c r="B25" s="15" t="s">
        <v>23</v>
      </c>
      <c r="C25" s="18" t="e">
        <f>+(C39+C62)/C14</f>
        <v>#DIV/0!</v>
      </c>
      <c r="D25" s="18"/>
      <c r="E25" s="18"/>
      <c r="F25" s="18" t="e">
        <f>+(F39+F62)/F14</f>
        <v>#DIV/0!</v>
      </c>
      <c r="G25" s="18"/>
      <c r="H25" s="18"/>
      <c r="I25" s="18"/>
    </row>
    <row r="26" spans="1:9" s="17" customFormat="1" hidden="1">
      <c r="A26" s="22" t="s">
        <v>31</v>
      </c>
      <c r="B26" s="23" t="s">
        <v>23</v>
      </c>
      <c r="C26" s="24" t="e">
        <f>(+C60+C66+C67)/C14</f>
        <v>#DIV/0!</v>
      </c>
      <c r="D26" s="24"/>
      <c r="E26" s="24"/>
      <c r="F26" s="24" t="e">
        <f>(+F60+F66+F67)/F14</f>
        <v>#DIV/0!</v>
      </c>
      <c r="G26" s="24"/>
      <c r="H26" s="24"/>
      <c r="I26" s="24"/>
    </row>
    <row r="28" spans="1:9">
      <c r="A28" s="2" t="s">
        <v>761</v>
      </c>
    </row>
    <row r="29" spans="1:9">
      <c r="F29" s="28"/>
    </row>
    <row r="30" spans="1:9">
      <c r="F30" s="28"/>
    </row>
  </sheetData>
  <mergeCells count="3">
    <mergeCell ref="A1:I1"/>
    <mergeCell ref="A2:I2"/>
    <mergeCell ref="A4:B5"/>
  </mergeCells>
  <pageMargins left="0.70866141732283472" right="0.51181102362204722" top="0.74803149606299213" bottom="0.74803149606299213" header="0.31496062992125984" footer="0.31496062992125984"/>
  <pageSetup paperSize="9" orientation="landscape" blackAndWhite="1" r:id="rId1"/>
  <headerFooter alignWithMargins="0">
    <oddHeader xml:space="preserve">&amp;R&amp;"TH SarabunPSK,ธรรมดา"แบบฟอร์ม 1 (1/23)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>
      <selection activeCell="G11" sqref="G11"/>
    </sheetView>
  </sheetViews>
  <sheetFormatPr defaultRowHeight="19.8"/>
  <cols>
    <col min="1" max="1" width="32" style="30" customWidth="1"/>
    <col min="2" max="2" width="30.375" style="30" customWidth="1"/>
    <col min="3" max="5" width="19.625" style="30" customWidth="1"/>
    <col min="6" max="6" width="22.5" style="30" customWidth="1"/>
    <col min="7" max="7" width="21.5" style="30" customWidth="1"/>
    <col min="8" max="8" width="19.125" style="30" customWidth="1"/>
  </cols>
  <sheetData>
    <row r="1" spans="1:12" ht="21">
      <c r="A1" s="338" t="s">
        <v>690</v>
      </c>
      <c r="B1" s="338"/>
      <c r="C1" s="338"/>
      <c r="D1" s="338"/>
      <c r="E1" s="338"/>
      <c r="F1" s="338"/>
      <c r="G1" s="338"/>
      <c r="H1" s="338"/>
      <c r="I1" s="39"/>
      <c r="J1" s="39"/>
      <c r="K1" s="39"/>
      <c r="L1" s="39"/>
    </row>
    <row r="2" spans="1:12" ht="21">
      <c r="A2" s="338" t="s">
        <v>699</v>
      </c>
      <c r="B2" s="338"/>
      <c r="C2" s="338"/>
      <c r="D2" s="338"/>
      <c r="E2" s="338"/>
      <c r="F2" s="338"/>
      <c r="G2" s="338"/>
      <c r="H2" s="338"/>
      <c r="I2" s="39"/>
      <c r="J2" s="39"/>
      <c r="K2" s="39"/>
      <c r="L2" s="39"/>
    </row>
    <row r="3" spans="1:12" ht="21">
      <c r="A3" s="238"/>
      <c r="B3" s="238"/>
      <c r="C3" s="238"/>
      <c r="D3" s="238"/>
      <c r="E3" s="238"/>
      <c r="F3" s="238"/>
      <c r="G3" s="238"/>
      <c r="H3" s="238"/>
      <c r="I3" s="39"/>
      <c r="J3" s="39"/>
      <c r="K3" s="39"/>
      <c r="L3" s="39"/>
    </row>
    <row r="4" spans="1:12" ht="21">
      <c r="A4" s="335" t="s">
        <v>625</v>
      </c>
      <c r="B4" s="335"/>
      <c r="C4" s="335"/>
      <c r="D4" s="335"/>
      <c r="E4" s="335"/>
      <c r="F4" s="335"/>
      <c r="G4" s="335"/>
      <c r="H4" s="335"/>
    </row>
    <row r="6" spans="1:12">
      <c r="A6" s="349" t="s">
        <v>482</v>
      </c>
      <c r="B6" s="349" t="s">
        <v>462</v>
      </c>
      <c r="C6" s="349" t="s">
        <v>618</v>
      </c>
      <c r="D6" s="349"/>
      <c r="E6" s="349"/>
      <c r="F6" s="349" t="s">
        <v>623</v>
      </c>
      <c r="G6" s="349" t="s">
        <v>461</v>
      </c>
      <c r="H6" s="349" t="s">
        <v>624</v>
      </c>
    </row>
    <row r="7" spans="1:12">
      <c r="A7" s="349"/>
      <c r="B7" s="349"/>
      <c r="C7" s="197" t="s">
        <v>619</v>
      </c>
      <c r="D7" s="197" t="s">
        <v>620</v>
      </c>
      <c r="E7" s="197" t="s">
        <v>470</v>
      </c>
      <c r="F7" s="349"/>
      <c r="G7" s="349"/>
      <c r="H7" s="349"/>
    </row>
    <row r="8" spans="1:12">
      <c r="A8" s="34"/>
      <c r="B8" s="34"/>
      <c r="C8" s="34"/>
      <c r="D8" s="34"/>
      <c r="E8" s="34"/>
      <c r="F8" s="34"/>
      <c r="G8" s="34"/>
      <c r="H8" s="34"/>
    </row>
    <row r="9" spans="1:12">
      <c r="A9" s="34"/>
      <c r="B9" s="34"/>
      <c r="C9" s="34"/>
      <c r="D9" s="34"/>
      <c r="E9" s="34"/>
      <c r="F9" s="34"/>
      <c r="G9" s="34"/>
      <c r="H9" s="34"/>
    </row>
    <row r="10" spans="1:12">
      <c r="A10" s="34"/>
      <c r="B10" s="34"/>
      <c r="C10" s="34"/>
      <c r="D10" s="34"/>
      <c r="E10" s="34"/>
      <c r="F10" s="34"/>
      <c r="G10" s="34"/>
      <c r="H10" s="34"/>
    </row>
    <row r="11" spans="1:12">
      <c r="A11" s="34"/>
      <c r="B11" s="34"/>
      <c r="C11" s="34"/>
      <c r="D11" s="34"/>
      <c r="E11" s="34"/>
      <c r="F11" s="34"/>
      <c r="G11" s="34"/>
      <c r="H11" s="34"/>
    </row>
    <row r="12" spans="1:12">
      <c r="A12" s="36"/>
      <c r="B12" s="36"/>
      <c r="C12" s="36"/>
      <c r="D12" s="36"/>
      <c r="E12" s="36"/>
      <c r="F12" s="36"/>
      <c r="G12" s="36"/>
      <c r="H12" s="36"/>
    </row>
    <row r="13" spans="1:12">
      <c r="A13" s="36"/>
      <c r="B13" s="36"/>
      <c r="C13" s="36"/>
      <c r="D13" s="36"/>
      <c r="E13" s="36"/>
      <c r="F13" s="36"/>
      <c r="G13" s="36"/>
      <c r="H13" s="36"/>
    </row>
    <row r="14" spans="1:12">
      <c r="A14" s="36"/>
      <c r="B14" s="36"/>
      <c r="C14" s="36"/>
      <c r="D14" s="36"/>
      <c r="E14" s="36"/>
      <c r="F14" s="36"/>
      <c r="G14" s="36"/>
      <c r="H14" s="36"/>
    </row>
    <row r="15" spans="1:12">
      <c r="A15" s="38"/>
      <c r="B15" s="38"/>
      <c r="C15" s="38"/>
      <c r="D15" s="38"/>
      <c r="E15" s="38"/>
      <c r="F15" s="38"/>
      <c r="G15" s="38"/>
      <c r="H15" s="38"/>
    </row>
    <row r="16" spans="1:12">
      <c r="A16" s="43"/>
      <c r="B16" s="43"/>
      <c r="C16" s="43"/>
      <c r="D16" s="43"/>
      <c r="E16" s="43"/>
      <c r="F16" s="43"/>
      <c r="G16" s="43"/>
      <c r="H16" s="43"/>
    </row>
    <row r="17" spans="1:8">
      <c r="A17" s="44" t="s">
        <v>706</v>
      </c>
      <c r="B17" s="44"/>
    </row>
    <row r="19" spans="1:8" ht="21">
      <c r="A19" s="335" t="s">
        <v>626</v>
      </c>
      <c r="B19" s="335"/>
      <c r="C19" s="335"/>
      <c r="D19" s="335"/>
      <c r="E19" s="335"/>
      <c r="F19" s="335"/>
      <c r="G19" s="335"/>
      <c r="H19" s="335"/>
    </row>
    <row r="21" spans="1:8">
      <c r="A21" s="349" t="s">
        <v>482</v>
      </c>
      <c r="B21" s="349" t="s">
        <v>462</v>
      </c>
      <c r="C21" s="349" t="s">
        <v>618</v>
      </c>
      <c r="D21" s="349"/>
      <c r="E21" s="349"/>
      <c r="F21" s="349" t="s">
        <v>627</v>
      </c>
      <c r="G21" s="349" t="s">
        <v>461</v>
      </c>
      <c r="H21" s="349" t="s">
        <v>624</v>
      </c>
    </row>
    <row r="22" spans="1:8">
      <c r="A22" s="349"/>
      <c r="B22" s="349"/>
      <c r="C22" s="197" t="s">
        <v>619</v>
      </c>
      <c r="D22" s="197" t="s">
        <v>620</v>
      </c>
      <c r="E22" s="197" t="s">
        <v>470</v>
      </c>
      <c r="F22" s="349"/>
      <c r="G22" s="349"/>
      <c r="H22" s="349"/>
    </row>
    <row r="23" spans="1:8">
      <c r="A23" s="34"/>
      <c r="B23" s="34"/>
      <c r="C23" s="34"/>
      <c r="D23" s="34"/>
      <c r="E23" s="34"/>
      <c r="F23" s="34"/>
      <c r="G23" s="34"/>
      <c r="H23" s="34"/>
    </row>
    <row r="24" spans="1:8">
      <c r="A24" s="34"/>
      <c r="B24" s="34"/>
      <c r="C24" s="34"/>
      <c r="D24" s="34"/>
      <c r="E24" s="34"/>
      <c r="F24" s="34"/>
      <c r="G24" s="34"/>
      <c r="H24" s="34"/>
    </row>
    <row r="25" spans="1:8">
      <c r="A25" s="34"/>
      <c r="B25" s="34"/>
      <c r="C25" s="34"/>
      <c r="D25" s="34"/>
      <c r="E25" s="34"/>
      <c r="F25" s="34"/>
      <c r="G25" s="34"/>
      <c r="H25" s="34"/>
    </row>
    <row r="26" spans="1:8">
      <c r="A26" s="34"/>
      <c r="B26" s="34"/>
      <c r="C26" s="34"/>
      <c r="D26" s="34"/>
      <c r="E26" s="34"/>
      <c r="F26" s="34"/>
      <c r="G26" s="34"/>
      <c r="H26" s="34"/>
    </row>
    <row r="27" spans="1:8">
      <c r="A27" s="36"/>
      <c r="B27" s="36"/>
      <c r="C27" s="36"/>
      <c r="D27" s="36"/>
      <c r="E27" s="36"/>
      <c r="F27" s="36"/>
      <c r="G27" s="36"/>
      <c r="H27" s="36"/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>
      <c r="A29" s="36"/>
      <c r="B29" s="36"/>
      <c r="C29" s="36"/>
      <c r="D29" s="36"/>
      <c r="E29" s="36"/>
      <c r="F29" s="36"/>
      <c r="G29" s="36"/>
      <c r="H29" s="36"/>
    </row>
    <row r="30" spans="1:8">
      <c r="A30" s="38"/>
      <c r="B30" s="38"/>
      <c r="C30" s="38"/>
      <c r="D30" s="38"/>
      <c r="E30" s="38"/>
      <c r="F30" s="38"/>
      <c r="G30" s="38"/>
      <c r="H30" s="38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4" t="s">
        <v>707</v>
      </c>
      <c r="B32" s="44"/>
    </row>
  </sheetData>
  <mergeCells count="16">
    <mergeCell ref="A1:H1"/>
    <mergeCell ref="A2:H2"/>
    <mergeCell ref="A4:H4"/>
    <mergeCell ref="H6:H7"/>
    <mergeCell ref="A21:A22"/>
    <mergeCell ref="B21:B22"/>
    <mergeCell ref="C21:E21"/>
    <mergeCell ref="F21:F22"/>
    <mergeCell ref="G21:G22"/>
    <mergeCell ref="H21:H22"/>
    <mergeCell ref="A19:H19"/>
    <mergeCell ref="A6:A7"/>
    <mergeCell ref="B6:B7"/>
    <mergeCell ref="C6:E6"/>
    <mergeCell ref="F6:F7"/>
    <mergeCell ref="G6:G7"/>
  </mergeCells>
  <printOptions horizontalCentered="1"/>
  <pageMargins left="0.70866141732283472" right="0.70866141732283472" top="0.51181102362204722" bottom="0.51181102362204722" header="0.31496062992125984" footer="0.31496062992125984"/>
  <pageSetup paperSize="9" scale="81" orientation="landscape" r:id="rId1"/>
  <headerFooter>
    <oddHeader>&amp;Rแบบฟอร์ม 1 (10/23)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topLeftCell="A16" zoomScaleSheetLayoutView="100" workbookViewId="0">
      <selection activeCell="G26" sqref="G26"/>
    </sheetView>
  </sheetViews>
  <sheetFormatPr defaultRowHeight="24.9" customHeight="1"/>
  <cols>
    <col min="1" max="1" width="39" style="30" customWidth="1"/>
    <col min="2" max="3" width="18.375" style="30" customWidth="1"/>
    <col min="4" max="4" width="19.625" style="30" customWidth="1"/>
    <col min="5" max="5" width="18.375" style="30" customWidth="1"/>
    <col min="6" max="6" width="21" style="30" customWidth="1"/>
    <col min="7" max="7" width="24.5" style="30" customWidth="1"/>
    <col min="8" max="8" width="19.375" style="30" customWidth="1"/>
    <col min="9" max="9" width="23.375" style="30" customWidth="1"/>
    <col min="10" max="257" width="9.375" style="30"/>
    <col min="258" max="258" width="39" style="30" customWidth="1"/>
    <col min="259" max="259" width="18.375" style="30" customWidth="1"/>
    <col min="260" max="260" width="19.625" style="30" customWidth="1"/>
    <col min="261" max="261" width="18.375" style="30" customWidth="1"/>
    <col min="262" max="262" width="21" style="30" customWidth="1"/>
    <col min="263" max="263" width="24.5" style="30" customWidth="1"/>
    <col min="264" max="264" width="21.375" style="30" customWidth="1"/>
    <col min="265" max="265" width="26.875" style="30" customWidth="1"/>
    <col min="266" max="513" width="9.375" style="30"/>
    <col min="514" max="514" width="39" style="30" customWidth="1"/>
    <col min="515" max="515" width="18.375" style="30" customWidth="1"/>
    <col min="516" max="516" width="19.625" style="30" customWidth="1"/>
    <col min="517" max="517" width="18.375" style="30" customWidth="1"/>
    <col min="518" max="518" width="21" style="30" customWidth="1"/>
    <col min="519" max="519" width="24.5" style="30" customWidth="1"/>
    <col min="520" max="520" width="21.375" style="30" customWidth="1"/>
    <col min="521" max="521" width="26.875" style="30" customWidth="1"/>
    <col min="522" max="769" width="9.375" style="30"/>
    <col min="770" max="770" width="39" style="30" customWidth="1"/>
    <col min="771" max="771" width="18.375" style="30" customWidth="1"/>
    <col min="772" max="772" width="19.625" style="30" customWidth="1"/>
    <col min="773" max="773" width="18.375" style="30" customWidth="1"/>
    <col min="774" max="774" width="21" style="30" customWidth="1"/>
    <col min="775" max="775" width="24.5" style="30" customWidth="1"/>
    <col min="776" max="776" width="21.375" style="30" customWidth="1"/>
    <col min="777" max="777" width="26.875" style="30" customWidth="1"/>
    <col min="778" max="1025" width="9.375" style="30"/>
    <col min="1026" max="1026" width="39" style="30" customWidth="1"/>
    <col min="1027" max="1027" width="18.375" style="30" customWidth="1"/>
    <col min="1028" max="1028" width="19.625" style="30" customWidth="1"/>
    <col min="1029" max="1029" width="18.375" style="30" customWidth="1"/>
    <col min="1030" max="1030" width="21" style="30" customWidth="1"/>
    <col min="1031" max="1031" width="24.5" style="30" customWidth="1"/>
    <col min="1032" max="1032" width="21.375" style="30" customWidth="1"/>
    <col min="1033" max="1033" width="26.875" style="30" customWidth="1"/>
    <col min="1034" max="1281" width="9.375" style="30"/>
    <col min="1282" max="1282" width="39" style="30" customWidth="1"/>
    <col min="1283" max="1283" width="18.375" style="30" customWidth="1"/>
    <col min="1284" max="1284" width="19.625" style="30" customWidth="1"/>
    <col min="1285" max="1285" width="18.375" style="30" customWidth="1"/>
    <col min="1286" max="1286" width="21" style="30" customWidth="1"/>
    <col min="1287" max="1287" width="24.5" style="30" customWidth="1"/>
    <col min="1288" max="1288" width="21.375" style="30" customWidth="1"/>
    <col min="1289" max="1289" width="26.875" style="30" customWidth="1"/>
    <col min="1290" max="1537" width="9.375" style="30"/>
    <col min="1538" max="1538" width="39" style="30" customWidth="1"/>
    <col min="1539" max="1539" width="18.375" style="30" customWidth="1"/>
    <col min="1540" max="1540" width="19.625" style="30" customWidth="1"/>
    <col min="1541" max="1541" width="18.375" style="30" customWidth="1"/>
    <col min="1542" max="1542" width="21" style="30" customWidth="1"/>
    <col min="1543" max="1543" width="24.5" style="30" customWidth="1"/>
    <col min="1544" max="1544" width="21.375" style="30" customWidth="1"/>
    <col min="1545" max="1545" width="26.875" style="30" customWidth="1"/>
    <col min="1546" max="1793" width="9.375" style="30"/>
    <col min="1794" max="1794" width="39" style="30" customWidth="1"/>
    <col min="1795" max="1795" width="18.375" style="30" customWidth="1"/>
    <col min="1796" max="1796" width="19.625" style="30" customWidth="1"/>
    <col min="1797" max="1797" width="18.375" style="30" customWidth="1"/>
    <col min="1798" max="1798" width="21" style="30" customWidth="1"/>
    <col min="1799" max="1799" width="24.5" style="30" customWidth="1"/>
    <col min="1800" max="1800" width="21.375" style="30" customWidth="1"/>
    <col min="1801" max="1801" width="26.875" style="30" customWidth="1"/>
    <col min="1802" max="2049" width="9.375" style="30"/>
    <col min="2050" max="2050" width="39" style="30" customWidth="1"/>
    <col min="2051" max="2051" width="18.375" style="30" customWidth="1"/>
    <col min="2052" max="2052" width="19.625" style="30" customWidth="1"/>
    <col min="2053" max="2053" width="18.375" style="30" customWidth="1"/>
    <col min="2054" max="2054" width="21" style="30" customWidth="1"/>
    <col min="2055" max="2055" width="24.5" style="30" customWidth="1"/>
    <col min="2056" max="2056" width="21.375" style="30" customWidth="1"/>
    <col min="2057" max="2057" width="26.875" style="30" customWidth="1"/>
    <col min="2058" max="2305" width="9.375" style="30"/>
    <col min="2306" max="2306" width="39" style="30" customWidth="1"/>
    <col min="2307" max="2307" width="18.375" style="30" customWidth="1"/>
    <col min="2308" max="2308" width="19.625" style="30" customWidth="1"/>
    <col min="2309" max="2309" width="18.375" style="30" customWidth="1"/>
    <col min="2310" max="2310" width="21" style="30" customWidth="1"/>
    <col min="2311" max="2311" width="24.5" style="30" customWidth="1"/>
    <col min="2312" max="2312" width="21.375" style="30" customWidth="1"/>
    <col min="2313" max="2313" width="26.875" style="30" customWidth="1"/>
    <col min="2314" max="2561" width="9.375" style="30"/>
    <col min="2562" max="2562" width="39" style="30" customWidth="1"/>
    <col min="2563" max="2563" width="18.375" style="30" customWidth="1"/>
    <col min="2564" max="2564" width="19.625" style="30" customWidth="1"/>
    <col min="2565" max="2565" width="18.375" style="30" customWidth="1"/>
    <col min="2566" max="2566" width="21" style="30" customWidth="1"/>
    <col min="2567" max="2567" width="24.5" style="30" customWidth="1"/>
    <col min="2568" max="2568" width="21.375" style="30" customWidth="1"/>
    <col min="2569" max="2569" width="26.875" style="30" customWidth="1"/>
    <col min="2570" max="2817" width="9.375" style="30"/>
    <col min="2818" max="2818" width="39" style="30" customWidth="1"/>
    <col min="2819" max="2819" width="18.375" style="30" customWidth="1"/>
    <col min="2820" max="2820" width="19.625" style="30" customWidth="1"/>
    <col min="2821" max="2821" width="18.375" style="30" customWidth="1"/>
    <col min="2822" max="2822" width="21" style="30" customWidth="1"/>
    <col min="2823" max="2823" width="24.5" style="30" customWidth="1"/>
    <col min="2824" max="2824" width="21.375" style="30" customWidth="1"/>
    <col min="2825" max="2825" width="26.875" style="30" customWidth="1"/>
    <col min="2826" max="3073" width="9.375" style="30"/>
    <col min="3074" max="3074" width="39" style="30" customWidth="1"/>
    <col min="3075" max="3075" width="18.375" style="30" customWidth="1"/>
    <col min="3076" max="3076" width="19.625" style="30" customWidth="1"/>
    <col min="3077" max="3077" width="18.375" style="30" customWidth="1"/>
    <col min="3078" max="3078" width="21" style="30" customWidth="1"/>
    <col min="3079" max="3079" width="24.5" style="30" customWidth="1"/>
    <col min="3080" max="3080" width="21.375" style="30" customWidth="1"/>
    <col min="3081" max="3081" width="26.875" style="30" customWidth="1"/>
    <col min="3082" max="3329" width="9.375" style="30"/>
    <col min="3330" max="3330" width="39" style="30" customWidth="1"/>
    <col min="3331" max="3331" width="18.375" style="30" customWidth="1"/>
    <col min="3332" max="3332" width="19.625" style="30" customWidth="1"/>
    <col min="3333" max="3333" width="18.375" style="30" customWidth="1"/>
    <col min="3334" max="3334" width="21" style="30" customWidth="1"/>
    <col min="3335" max="3335" width="24.5" style="30" customWidth="1"/>
    <col min="3336" max="3336" width="21.375" style="30" customWidth="1"/>
    <col min="3337" max="3337" width="26.875" style="30" customWidth="1"/>
    <col min="3338" max="3585" width="9.375" style="30"/>
    <col min="3586" max="3586" width="39" style="30" customWidth="1"/>
    <col min="3587" max="3587" width="18.375" style="30" customWidth="1"/>
    <col min="3588" max="3588" width="19.625" style="30" customWidth="1"/>
    <col min="3589" max="3589" width="18.375" style="30" customWidth="1"/>
    <col min="3590" max="3590" width="21" style="30" customWidth="1"/>
    <col min="3591" max="3591" width="24.5" style="30" customWidth="1"/>
    <col min="3592" max="3592" width="21.375" style="30" customWidth="1"/>
    <col min="3593" max="3593" width="26.875" style="30" customWidth="1"/>
    <col min="3594" max="3841" width="9.375" style="30"/>
    <col min="3842" max="3842" width="39" style="30" customWidth="1"/>
    <col min="3843" max="3843" width="18.375" style="30" customWidth="1"/>
    <col min="3844" max="3844" width="19.625" style="30" customWidth="1"/>
    <col min="3845" max="3845" width="18.375" style="30" customWidth="1"/>
    <col min="3846" max="3846" width="21" style="30" customWidth="1"/>
    <col min="3847" max="3847" width="24.5" style="30" customWidth="1"/>
    <col min="3848" max="3848" width="21.375" style="30" customWidth="1"/>
    <col min="3849" max="3849" width="26.875" style="30" customWidth="1"/>
    <col min="3850" max="4097" width="9.375" style="30"/>
    <col min="4098" max="4098" width="39" style="30" customWidth="1"/>
    <col min="4099" max="4099" width="18.375" style="30" customWidth="1"/>
    <col min="4100" max="4100" width="19.625" style="30" customWidth="1"/>
    <col min="4101" max="4101" width="18.375" style="30" customWidth="1"/>
    <col min="4102" max="4102" width="21" style="30" customWidth="1"/>
    <col min="4103" max="4103" width="24.5" style="30" customWidth="1"/>
    <col min="4104" max="4104" width="21.375" style="30" customWidth="1"/>
    <col min="4105" max="4105" width="26.875" style="30" customWidth="1"/>
    <col min="4106" max="4353" width="9.375" style="30"/>
    <col min="4354" max="4354" width="39" style="30" customWidth="1"/>
    <col min="4355" max="4355" width="18.375" style="30" customWidth="1"/>
    <col min="4356" max="4356" width="19.625" style="30" customWidth="1"/>
    <col min="4357" max="4357" width="18.375" style="30" customWidth="1"/>
    <col min="4358" max="4358" width="21" style="30" customWidth="1"/>
    <col min="4359" max="4359" width="24.5" style="30" customWidth="1"/>
    <col min="4360" max="4360" width="21.375" style="30" customWidth="1"/>
    <col min="4361" max="4361" width="26.875" style="30" customWidth="1"/>
    <col min="4362" max="4609" width="9.375" style="30"/>
    <col min="4610" max="4610" width="39" style="30" customWidth="1"/>
    <col min="4611" max="4611" width="18.375" style="30" customWidth="1"/>
    <col min="4612" max="4612" width="19.625" style="30" customWidth="1"/>
    <col min="4613" max="4613" width="18.375" style="30" customWidth="1"/>
    <col min="4614" max="4614" width="21" style="30" customWidth="1"/>
    <col min="4615" max="4615" width="24.5" style="30" customWidth="1"/>
    <col min="4616" max="4616" width="21.375" style="30" customWidth="1"/>
    <col min="4617" max="4617" width="26.875" style="30" customWidth="1"/>
    <col min="4618" max="4865" width="9.375" style="30"/>
    <col min="4866" max="4866" width="39" style="30" customWidth="1"/>
    <col min="4867" max="4867" width="18.375" style="30" customWidth="1"/>
    <col min="4868" max="4868" width="19.625" style="30" customWidth="1"/>
    <col min="4869" max="4869" width="18.375" style="30" customWidth="1"/>
    <col min="4870" max="4870" width="21" style="30" customWidth="1"/>
    <col min="4871" max="4871" width="24.5" style="30" customWidth="1"/>
    <col min="4872" max="4872" width="21.375" style="30" customWidth="1"/>
    <col min="4873" max="4873" width="26.875" style="30" customWidth="1"/>
    <col min="4874" max="5121" width="9.375" style="30"/>
    <col min="5122" max="5122" width="39" style="30" customWidth="1"/>
    <col min="5123" max="5123" width="18.375" style="30" customWidth="1"/>
    <col min="5124" max="5124" width="19.625" style="30" customWidth="1"/>
    <col min="5125" max="5125" width="18.375" style="30" customWidth="1"/>
    <col min="5126" max="5126" width="21" style="30" customWidth="1"/>
    <col min="5127" max="5127" width="24.5" style="30" customWidth="1"/>
    <col min="5128" max="5128" width="21.375" style="30" customWidth="1"/>
    <col min="5129" max="5129" width="26.875" style="30" customWidth="1"/>
    <col min="5130" max="5377" width="9.375" style="30"/>
    <col min="5378" max="5378" width="39" style="30" customWidth="1"/>
    <col min="5379" max="5379" width="18.375" style="30" customWidth="1"/>
    <col min="5380" max="5380" width="19.625" style="30" customWidth="1"/>
    <col min="5381" max="5381" width="18.375" style="30" customWidth="1"/>
    <col min="5382" max="5382" width="21" style="30" customWidth="1"/>
    <col min="5383" max="5383" width="24.5" style="30" customWidth="1"/>
    <col min="5384" max="5384" width="21.375" style="30" customWidth="1"/>
    <col min="5385" max="5385" width="26.875" style="30" customWidth="1"/>
    <col min="5386" max="5633" width="9.375" style="30"/>
    <col min="5634" max="5634" width="39" style="30" customWidth="1"/>
    <col min="5635" max="5635" width="18.375" style="30" customWidth="1"/>
    <col min="5636" max="5636" width="19.625" style="30" customWidth="1"/>
    <col min="5637" max="5637" width="18.375" style="30" customWidth="1"/>
    <col min="5638" max="5638" width="21" style="30" customWidth="1"/>
    <col min="5639" max="5639" width="24.5" style="30" customWidth="1"/>
    <col min="5640" max="5640" width="21.375" style="30" customWidth="1"/>
    <col min="5641" max="5641" width="26.875" style="30" customWidth="1"/>
    <col min="5642" max="5889" width="9.375" style="30"/>
    <col min="5890" max="5890" width="39" style="30" customWidth="1"/>
    <col min="5891" max="5891" width="18.375" style="30" customWidth="1"/>
    <col min="5892" max="5892" width="19.625" style="30" customWidth="1"/>
    <col min="5893" max="5893" width="18.375" style="30" customWidth="1"/>
    <col min="5894" max="5894" width="21" style="30" customWidth="1"/>
    <col min="5895" max="5895" width="24.5" style="30" customWidth="1"/>
    <col min="5896" max="5896" width="21.375" style="30" customWidth="1"/>
    <col min="5897" max="5897" width="26.875" style="30" customWidth="1"/>
    <col min="5898" max="6145" width="9.375" style="30"/>
    <col min="6146" max="6146" width="39" style="30" customWidth="1"/>
    <col min="6147" max="6147" width="18.375" style="30" customWidth="1"/>
    <col min="6148" max="6148" width="19.625" style="30" customWidth="1"/>
    <col min="6149" max="6149" width="18.375" style="30" customWidth="1"/>
    <col min="6150" max="6150" width="21" style="30" customWidth="1"/>
    <col min="6151" max="6151" width="24.5" style="30" customWidth="1"/>
    <col min="6152" max="6152" width="21.375" style="30" customWidth="1"/>
    <col min="6153" max="6153" width="26.875" style="30" customWidth="1"/>
    <col min="6154" max="6401" width="9.375" style="30"/>
    <col min="6402" max="6402" width="39" style="30" customWidth="1"/>
    <col min="6403" max="6403" width="18.375" style="30" customWidth="1"/>
    <col min="6404" max="6404" width="19.625" style="30" customWidth="1"/>
    <col min="6405" max="6405" width="18.375" style="30" customWidth="1"/>
    <col min="6406" max="6406" width="21" style="30" customWidth="1"/>
    <col min="6407" max="6407" width="24.5" style="30" customWidth="1"/>
    <col min="6408" max="6408" width="21.375" style="30" customWidth="1"/>
    <col min="6409" max="6409" width="26.875" style="30" customWidth="1"/>
    <col min="6410" max="6657" width="9.375" style="30"/>
    <col min="6658" max="6658" width="39" style="30" customWidth="1"/>
    <col min="6659" max="6659" width="18.375" style="30" customWidth="1"/>
    <col min="6660" max="6660" width="19.625" style="30" customWidth="1"/>
    <col min="6661" max="6661" width="18.375" style="30" customWidth="1"/>
    <col min="6662" max="6662" width="21" style="30" customWidth="1"/>
    <col min="6663" max="6663" width="24.5" style="30" customWidth="1"/>
    <col min="6664" max="6664" width="21.375" style="30" customWidth="1"/>
    <col min="6665" max="6665" width="26.875" style="30" customWidth="1"/>
    <col min="6666" max="6913" width="9.375" style="30"/>
    <col min="6914" max="6914" width="39" style="30" customWidth="1"/>
    <col min="6915" max="6915" width="18.375" style="30" customWidth="1"/>
    <col min="6916" max="6916" width="19.625" style="30" customWidth="1"/>
    <col min="6917" max="6917" width="18.375" style="30" customWidth="1"/>
    <col min="6918" max="6918" width="21" style="30" customWidth="1"/>
    <col min="6919" max="6919" width="24.5" style="30" customWidth="1"/>
    <col min="6920" max="6920" width="21.375" style="30" customWidth="1"/>
    <col min="6921" max="6921" width="26.875" style="30" customWidth="1"/>
    <col min="6922" max="7169" width="9.375" style="30"/>
    <col min="7170" max="7170" width="39" style="30" customWidth="1"/>
    <col min="7171" max="7171" width="18.375" style="30" customWidth="1"/>
    <col min="7172" max="7172" width="19.625" style="30" customWidth="1"/>
    <col min="7173" max="7173" width="18.375" style="30" customWidth="1"/>
    <col min="7174" max="7174" width="21" style="30" customWidth="1"/>
    <col min="7175" max="7175" width="24.5" style="30" customWidth="1"/>
    <col min="7176" max="7176" width="21.375" style="30" customWidth="1"/>
    <col min="7177" max="7177" width="26.875" style="30" customWidth="1"/>
    <col min="7178" max="7425" width="9.375" style="30"/>
    <col min="7426" max="7426" width="39" style="30" customWidth="1"/>
    <col min="7427" max="7427" width="18.375" style="30" customWidth="1"/>
    <col min="7428" max="7428" width="19.625" style="30" customWidth="1"/>
    <col min="7429" max="7429" width="18.375" style="30" customWidth="1"/>
    <col min="7430" max="7430" width="21" style="30" customWidth="1"/>
    <col min="7431" max="7431" width="24.5" style="30" customWidth="1"/>
    <col min="7432" max="7432" width="21.375" style="30" customWidth="1"/>
    <col min="7433" max="7433" width="26.875" style="30" customWidth="1"/>
    <col min="7434" max="7681" width="9.375" style="30"/>
    <col min="7682" max="7682" width="39" style="30" customWidth="1"/>
    <col min="7683" max="7683" width="18.375" style="30" customWidth="1"/>
    <col min="7684" max="7684" width="19.625" style="30" customWidth="1"/>
    <col min="7685" max="7685" width="18.375" style="30" customWidth="1"/>
    <col min="7686" max="7686" width="21" style="30" customWidth="1"/>
    <col min="7687" max="7687" width="24.5" style="30" customWidth="1"/>
    <col min="7688" max="7688" width="21.375" style="30" customWidth="1"/>
    <col min="7689" max="7689" width="26.875" style="30" customWidth="1"/>
    <col min="7690" max="7937" width="9.375" style="30"/>
    <col min="7938" max="7938" width="39" style="30" customWidth="1"/>
    <col min="7939" max="7939" width="18.375" style="30" customWidth="1"/>
    <col min="7940" max="7940" width="19.625" style="30" customWidth="1"/>
    <col min="7941" max="7941" width="18.375" style="30" customWidth="1"/>
    <col min="7942" max="7942" width="21" style="30" customWidth="1"/>
    <col min="7943" max="7943" width="24.5" style="30" customWidth="1"/>
    <col min="7944" max="7944" width="21.375" style="30" customWidth="1"/>
    <col min="7945" max="7945" width="26.875" style="30" customWidth="1"/>
    <col min="7946" max="8193" width="9.375" style="30"/>
    <col min="8194" max="8194" width="39" style="30" customWidth="1"/>
    <col min="8195" max="8195" width="18.375" style="30" customWidth="1"/>
    <col min="8196" max="8196" width="19.625" style="30" customWidth="1"/>
    <col min="8197" max="8197" width="18.375" style="30" customWidth="1"/>
    <col min="8198" max="8198" width="21" style="30" customWidth="1"/>
    <col min="8199" max="8199" width="24.5" style="30" customWidth="1"/>
    <col min="8200" max="8200" width="21.375" style="30" customWidth="1"/>
    <col min="8201" max="8201" width="26.875" style="30" customWidth="1"/>
    <col min="8202" max="8449" width="9.375" style="30"/>
    <col min="8450" max="8450" width="39" style="30" customWidth="1"/>
    <col min="8451" max="8451" width="18.375" style="30" customWidth="1"/>
    <col min="8452" max="8452" width="19.625" style="30" customWidth="1"/>
    <col min="8453" max="8453" width="18.375" style="30" customWidth="1"/>
    <col min="8454" max="8454" width="21" style="30" customWidth="1"/>
    <col min="8455" max="8455" width="24.5" style="30" customWidth="1"/>
    <col min="8456" max="8456" width="21.375" style="30" customWidth="1"/>
    <col min="8457" max="8457" width="26.875" style="30" customWidth="1"/>
    <col min="8458" max="8705" width="9.375" style="30"/>
    <col min="8706" max="8706" width="39" style="30" customWidth="1"/>
    <col min="8707" max="8707" width="18.375" style="30" customWidth="1"/>
    <col min="8708" max="8708" width="19.625" style="30" customWidth="1"/>
    <col min="8709" max="8709" width="18.375" style="30" customWidth="1"/>
    <col min="8710" max="8710" width="21" style="30" customWidth="1"/>
    <col min="8711" max="8711" width="24.5" style="30" customWidth="1"/>
    <col min="8712" max="8712" width="21.375" style="30" customWidth="1"/>
    <col min="8713" max="8713" width="26.875" style="30" customWidth="1"/>
    <col min="8714" max="8961" width="9.375" style="30"/>
    <col min="8962" max="8962" width="39" style="30" customWidth="1"/>
    <col min="8963" max="8963" width="18.375" style="30" customWidth="1"/>
    <col min="8964" max="8964" width="19.625" style="30" customWidth="1"/>
    <col min="8965" max="8965" width="18.375" style="30" customWidth="1"/>
    <col min="8966" max="8966" width="21" style="30" customWidth="1"/>
    <col min="8967" max="8967" width="24.5" style="30" customWidth="1"/>
    <col min="8968" max="8968" width="21.375" style="30" customWidth="1"/>
    <col min="8969" max="8969" width="26.875" style="30" customWidth="1"/>
    <col min="8970" max="9217" width="9.375" style="30"/>
    <col min="9218" max="9218" width="39" style="30" customWidth="1"/>
    <col min="9219" max="9219" width="18.375" style="30" customWidth="1"/>
    <col min="9220" max="9220" width="19.625" style="30" customWidth="1"/>
    <col min="9221" max="9221" width="18.375" style="30" customWidth="1"/>
    <col min="9222" max="9222" width="21" style="30" customWidth="1"/>
    <col min="9223" max="9223" width="24.5" style="30" customWidth="1"/>
    <col min="9224" max="9224" width="21.375" style="30" customWidth="1"/>
    <col min="9225" max="9225" width="26.875" style="30" customWidth="1"/>
    <col min="9226" max="9473" width="9.375" style="30"/>
    <col min="9474" max="9474" width="39" style="30" customWidth="1"/>
    <col min="9475" max="9475" width="18.375" style="30" customWidth="1"/>
    <col min="9476" max="9476" width="19.625" style="30" customWidth="1"/>
    <col min="9477" max="9477" width="18.375" style="30" customWidth="1"/>
    <col min="9478" max="9478" width="21" style="30" customWidth="1"/>
    <col min="9479" max="9479" width="24.5" style="30" customWidth="1"/>
    <col min="9480" max="9480" width="21.375" style="30" customWidth="1"/>
    <col min="9481" max="9481" width="26.875" style="30" customWidth="1"/>
    <col min="9482" max="9729" width="9.375" style="30"/>
    <col min="9730" max="9730" width="39" style="30" customWidth="1"/>
    <col min="9731" max="9731" width="18.375" style="30" customWidth="1"/>
    <col min="9732" max="9732" width="19.625" style="30" customWidth="1"/>
    <col min="9733" max="9733" width="18.375" style="30" customWidth="1"/>
    <col min="9734" max="9734" width="21" style="30" customWidth="1"/>
    <col min="9735" max="9735" width="24.5" style="30" customWidth="1"/>
    <col min="9736" max="9736" width="21.375" style="30" customWidth="1"/>
    <col min="9737" max="9737" width="26.875" style="30" customWidth="1"/>
    <col min="9738" max="9985" width="9.375" style="30"/>
    <col min="9986" max="9986" width="39" style="30" customWidth="1"/>
    <col min="9987" max="9987" width="18.375" style="30" customWidth="1"/>
    <col min="9988" max="9988" width="19.625" style="30" customWidth="1"/>
    <col min="9989" max="9989" width="18.375" style="30" customWidth="1"/>
    <col min="9990" max="9990" width="21" style="30" customWidth="1"/>
    <col min="9991" max="9991" width="24.5" style="30" customWidth="1"/>
    <col min="9992" max="9992" width="21.375" style="30" customWidth="1"/>
    <col min="9993" max="9993" width="26.875" style="30" customWidth="1"/>
    <col min="9994" max="10241" width="9.375" style="30"/>
    <col min="10242" max="10242" width="39" style="30" customWidth="1"/>
    <col min="10243" max="10243" width="18.375" style="30" customWidth="1"/>
    <col min="10244" max="10244" width="19.625" style="30" customWidth="1"/>
    <col min="10245" max="10245" width="18.375" style="30" customWidth="1"/>
    <col min="10246" max="10246" width="21" style="30" customWidth="1"/>
    <col min="10247" max="10247" width="24.5" style="30" customWidth="1"/>
    <col min="10248" max="10248" width="21.375" style="30" customWidth="1"/>
    <col min="10249" max="10249" width="26.875" style="30" customWidth="1"/>
    <col min="10250" max="10497" width="9.375" style="30"/>
    <col min="10498" max="10498" width="39" style="30" customWidth="1"/>
    <col min="10499" max="10499" width="18.375" style="30" customWidth="1"/>
    <col min="10500" max="10500" width="19.625" style="30" customWidth="1"/>
    <col min="10501" max="10501" width="18.375" style="30" customWidth="1"/>
    <col min="10502" max="10502" width="21" style="30" customWidth="1"/>
    <col min="10503" max="10503" width="24.5" style="30" customWidth="1"/>
    <col min="10504" max="10504" width="21.375" style="30" customWidth="1"/>
    <col min="10505" max="10505" width="26.875" style="30" customWidth="1"/>
    <col min="10506" max="10753" width="9.375" style="30"/>
    <col min="10754" max="10754" width="39" style="30" customWidth="1"/>
    <col min="10755" max="10755" width="18.375" style="30" customWidth="1"/>
    <col min="10756" max="10756" width="19.625" style="30" customWidth="1"/>
    <col min="10757" max="10757" width="18.375" style="30" customWidth="1"/>
    <col min="10758" max="10758" width="21" style="30" customWidth="1"/>
    <col min="10759" max="10759" width="24.5" style="30" customWidth="1"/>
    <col min="10760" max="10760" width="21.375" style="30" customWidth="1"/>
    <col min="10761" max="10761" width="26.875" style="30" customWidth="1"/>
    <col min="10762" max="11009" width="9.375" style="30"/>
    <col min="11010" max="11010" width="39" style="30" customWidth="1"/>
    <col min="11011" max="11011" width="18.375" style="30" customWidth="1"/>
    <col min="11012" max="11012" width="19.625" style="30" customWidth="1"/>
    <col min="11013" max="11013" width="18.375" style="30" customWidth="1"/>
    <col min="11014" max="11014" width="21" style="30" customWidth="1"/>
    <col min="11015" max="11015" width="24.5" style="30" customWidth="1"/>
    <col min="11016" max="11016" width="21.375" style="30" customWidth="1"/>
    <col min="11017" max="11017" width="26.875" style="30" customWidth="1"/>
    <col min="11018" max="11265" width="9.375" style="30"/>
    <col min="11266" max="11266" width="39" style="30" customWidth="1"/>
    <col min="11267" max="11267" width="18.375" style="30" customWidth="1"/>
    <col min="11268" max="11268" width="19.625" style="30" customWidth="1"/>
    <col min="11269" max="11269" width="18.375" style="30" customWidth="1"/>
    <col min="11270" max="11270" width="21" style="30" customWidth="1"/>
    <col min="11271" max="11271" width="24.5" style="30" customWidth="1"/>
    <col min="11272" max="11272" width="21.375" style="30" customWidth="1"/>
    <col min="11273" max="11273" width="26.875" style="30" customWidth="1"/>
    <col min="11274" max="11521" width="9.375" style="30"/>
    <col min="11522" max="11522" width="39" style="30" customWidth="1"/>
    <col min="11523" max="11523" width="18.375" style="30" customWidth="1"/>
    <col min="11524" max="11524" width="19.625" style="30" customWidth="1"/>
    <col min="11525" max="11525" width="18.375" style="30" customWidth="1"/>
    <col min="11526" max="11526" width="21" style="30" customWidth="1"/>
    <col min="11527" max="11527" width="24.5" style="30" customWidth="1"/>
    <col min="11528" max="11528" width="21.375" style="30" customWidth="1"/>
    <col min="11529" max="11529" width="26.875" style="30" customWidth="1"/>
    <col min="11530" max="11777" width="9.375" style="30"/>
    <col min="11778" max="11778" width="39" style="30" customWidth="1"/>
    <col min="11779" max="11779" width="18.375" style="30" customWidth="1"/>
    <col min="11780" max="11780" width="19.625" style="30" customWidth="1"/>
    <col min="11781" max="11781" width="18.375" style="30" customWidth="1"/>
    <col min="11782" max="11782" width="21" style="30" customWidth="1"/>
    <col min="11783" max="11783" width="24.5" style="30" customWidth="1"/>
    <col min="11784" max="11784" width="21.375" style="30" customWidth="1"/>
    <col min="11785" max="11785" width="26.875" style="30" customWidth="1"/>
    <col min="11786" max="12033" width="9.375" style="30"/>
    <col min="12034" max="12034" width="39" style="30" customWidth="1"/>
    <col min="12035" max="12035" width="18.375" style="30" customWidth="1"/>
    <col min="12036" max="12036" width="19.625" style="30" customWidth="1"/>
    <col min="12037" max="12037" width="18.375" style="30" customWidth="1"/>
    <col min="12038" max="12038" width="21" style="30" customWidth="1"/>
    <col min="12039" max="12039" width="24.5" style="30" customWidth="1"/>
    <col min="12040" max="12040" width="21.375" style="30" customWidth="1"/>
    <col min="12041" max="12041" width="26.875" style="30" customWidth="1"/>
    <col min="12042" max="12289" width="9.375" style="30"/>
    <col min="12290" max="12290" width="39" style="30" customWidth="1"/>
    <col min="12291" max="12291" width="18.375" style="30" customWidth="1"/>
    <col min="12292" max="12292" width="19.625" style="30" customWidth="1"/>
    <col min="12293" max="12293" width="18.375" style="30" customWidth="1"/>
    <col min="12294" max="12294" width="21" style="30" customWidth="1"/>
    <col min="12295" max="12295" width="24.5" style="30" customWidth="1"/>
    <col min="12296" max="12296" width="21.375" style="30" customWidth="1"/>
    <col min="12297" max="12297" width="26.875" style="30" customWidth="1"/>
    <col min="12298" max="12545" width="9.375" style="30"/>
    <col min="12546" max="12546" width="39" style="30" customWidth="1"/>
    <col min="12547" max="12547" width="18.375" style="30" customWidth="1"/>
    <col min="12548" max="12548" width="19.625" style="30" customWidth="1"/>
    <col min="12549" max="12549" width="18.375" style="30" customWidth="1"/>
    <col min="12550" max="12550" width="21" style="30" customWidth="1"/>
    <col min="12551" max="12551" width="24.5" style="30" customWidth="1"/>
    <col min="12552" max="12552" width="21.375" style="30" customWidth="1"/>
    <col min="12553" max="12553" width="26.875" style="30" customWidth="1"/>
    <col min="12554" max="12801" width="9.375" style="30"/>
    <col min="12802" max="12802" width="39" style="30" customWidth="1"/>
    <col min="12803" max="12803" width="18.375" style="30" customWidth="1"/>
    <col min="12804" max="12804" width="19.625" style="30" customWidth="1"/>
    <col min="12805" max="12805" width="18.375" style="30" customWidth="1"/>
    <col min="12806" max="12806" width="21" style="30" customWidth="1"/>
    <col min="12807" max="12807" width="24.5" style="30" customWidth="1"/>
    <col min="12808" max="12808" width="21.375" style="30" customWidth="1"/>
    <col min="12809" max="12809" width="26.875" style="30" customWidth="1"/>
    <col min="12810" max="13057" width="9.375" style="30"/>
    <col min="13058" max="13058" width="39" style="30" customWidth="1"/>
    <col min="13059" max="13059" width="18.375" style="30" customWidth="1"/>
    <col min="13060" max="13060" width="19.625" style="30" customWidth="1"/>
    <col min="13061" max="13061" width="18.375" style="30" customWidth="1"/>
    <col min="13062" max="13062" width="21" style="30" customWidth="1"/>
    <col min="13063" max="13063" width="24.5" style="30" customWidth="1"/>
    <col min="13064" max="13064" width="21.375" style="30" customWidth="1"/>
    <col min="13065" max="13065" width="26.875" style="30" customWidth="1"/>
    <col min="13066" max="13313" width="9.375" style="30"/>
    <col min="13314" max="13314" width="39" style="30" customWidth="1"/>
    <col min="13315" max="13315" width="18.375" style="30" customWidth="1"/>
    <col min="13316" max="13316" width="19.625" style="30" customWidth="1"/>
    <col min="13317" max="13317" width="18.375" style="30" customWidth="1"/>
    <col min="13318" max="13318" width="21" style="30" customWidth="1"/>
    <col min="13319" max="13319" width="24.5" style="30" customWidth="1"/>
    <col min="13320" max="13320" width="21.375" style="30" customWidth="1"/>
    <col min="13321" max="13321" width="26.875" style="30" customWidth="1"/>
    <col min="13322" max="13569" width="9.375" style="30"/>
    <col min="13570" max="13570" width="39" style="30" customWidth="1"/>
    <col min="13571" max="13571" width="18.375" style="30" customWidth="1"/>
    <col min="13572" max="13572" width="19.625" style="30" customWidth="1"/>
    <col min="13573" max="13573" width="18.375" style="30" customWidth="1"/>
    <col min="13574" max="13574" width="21" style="30" customWidth="1"/>
    <col min="13575" max="13575" width="24.5" style="30" customWidth="1"/>
    <col min="13576" max="13576" width="21.375" style="30" customWidth="1"/>
    <col min="13577" max="13577" width="26.875" style="30" customWidth="1"/>
    <col min="13578" max="13825" width="9.375" style="30"/>
    <col min="13826" max="13826" width="39" style="30" customWidth="1"/>
    <col min="13827" max="13827" width="18.375" style="30" customWidth="1"/>
    <col min="13828" max="13828" width="19.625" style="30" customWidth="1"/>
    <col min="13829" max="13829" width="18.375" style="30" customWidth="1"/>
    <col min="13830" max="13830" width="21" style="30" customWidth="1"/>
    <col min="13831" max="13831" width="24.5" style="30" customWidth="1"/>
    <col min="13832" max="13832" width="21.375" style="30" customWidth="1"/>
    <col min="13833" max="13833" width="26.875" style="30" customWidth="1"/>
    <col min="13834" max="14081" width="9.375" style="30"/>
    <col min="14082" max="14082" width="39" style="30" customWidth="1"/>
    <col min="14083" max="14083" width="18.375" style="30" customWidth="1"/>
    <col min="14084" max="14084" width="19.625" style="30" customWidth="1"/>
    <col min="14085" max="14085" width="18.375" style="30" customWidth="1"/>
    <col min="14086" max="14086" width="21" style="30" customWidth="1"/>
    <col min="14087" max="14087" width="24.5" style="30" customWidth="1"/>
    <col min="14088" max="14088" width="21.375" style="30" customWidth="1"/>
    <col min="14089" max="14089" width="26.875" style="30" customWidth="1"/>
    <col min="14090" max="14337" width="9.375" style="30"/>
    <col min="14338" max="14338" width="39" style="30" customWidth="1"/>
    <col min="14339" max="14339" width="18.375" style="30" customWidth="1"/>
    <col min="14340" max="14340" width="19.625" style="30" customWidth="1"/>
    <col min="14341" max="14341" width="18.375" style="30" customWidth="1"/>
    <col min="14342" max="14342" width="21" style="30" customWidth="1"/>
    <col min="14343" max="14343" width="24.5" style="30" customWidth="1"/>
    <col min="14344" max="14344" width="21.375" style="30" customWidth="1"/>
    <col min="14345" max="14345" width="26.875" style="30" customWidth="1"/>
    <col min="14346" max="14593" width="9.375" style="30"/>
    <col min="14594" max="14594" width="39" style="30" customWidth="1"/>
    <col min="14595" max="14595" width="18.375" style="30" customWidth="1"/>
    <col min="14596" max="14596" width="19.625" style="30" customWidth="1"/>
    <col min="14597" max="14597" width="18.375" style="30" customWidth="1"/>
    <col min="14598" max="14598" width="21" style="30" customWidth="1"/>
    <col min="14599" max="14599" width="24.5" style="30" customWidth="1"/>
    <col min="14600" max="14600" width="21.375" style="30" customWidth="1"/>
    <col min="14601" max="14601" width="26.875" style="30" customWidth="1"/>
    <col min="14602" max="14849" width="9.375" style="30"/>
    <col min="14850" max="14850" width="39" style="30" customWidth="1"/>
    <col min="14851" max="14851" width="18.375" style="30" customWidth="1"/>
    <col min="14852" max="14852" width="19.625" style="30" customWidth="1"/>
    <col min="14853" max="14853" width="18.375" style="30" customWidth="1"/>
    <col min="14854" max="14854" width="21" style="30" customWidth="1"/>
    <col min="14855" max="14855" width="24.5" style="30" customWidth="1"/>
    <col min="14856" max="14856" width="21.375" style="30" customWidth="1"/>
    <col min="14857" max="14857" width="26.875" style="30" customWidth="1"/>
    <col min="14858" max="15105" width="9.375" style="30"/>
    <col min="15106" max="15106" width="39" style="30" customWidth="1"/>
    <col min="15107" max="15107" width="18.375" style="30" customWidth="1"/>
    <col min="15108" max="15108" width="19.625" style="30" customWidth="1"/>
    <col min="15109" max="15109" width="18.375" style="30" customWidth="1"/>
    <col min="15110" max="15110" width="21" style="30" customWidth="1"/>
    <col min="15111" max="15111" width="24.5" style="30" customWidth="1"/>
    <col min="15112" max="15112" width="21.375" style="30" customWidth="1"/>
    <col min="15113" max="15113" width="26.875" style="30" customWidth="1"/>
    <col min="15114" max="15361" width="9.375" style="30"/>
    <col min="15362" max="15362" width="39" style="30" customWidth="1"/>
    <col min="15363" max="15363" width="18.375" style="30" customWidth="1"/>
    <col min="15364" max="15364" width="19.625" style="30" customWidth="1"/>
    <col min="15365" max="15365" width="18.375" style="30" customWidth="1"/>
    <col min="15366" max="15366" width="21" style="30" customWidth="1"/>
    <col min="15367" max="15367" width="24.5" style="30" customWidth="1"/>
    <col min="15368" max="15368" width="21.375" style="30" customWidth="1"/>
    <col min="15369" max="15369" width="26.875" style="30" customWidth="1"/>
    <col min="15370" max="15617" width="9.375" style="30"/>
    <col min="15618" max="15618" width="39" style="30" customWidth="1"/>
    <col min="15619" max="15619" width="18.375" style="30" customWidth="1"/>
    <col min="15620" max="15620" width="19.625" style="30" customWidth="1"/>
    <col min="15621" max="15621" width="18.375" style="30" customWidth="1"/>
    <col min="15622" max="15622" width="21" style="30" customWidth="1"/>
    <col min="15623" max="15623" width="24.5" style="30" customWidth="1"/>
    <col min="15624" max="15624" width="21.375" style="30" customWidth="1"/>
    <col min="15625" max="15625" width="26.875" style="30" customWidth="1"/>
    <col min="15626" max="15873" width="9.375" style="30"/>
    <col min="15874" max="15874" width="39" style="30" customWidth="1"/>
    <col min="15875" max="15875" width="18.375" style="30" customWidth="1"/>
    <col min="15876" max="15876" width="19.625" style="30" customWidth="1"/>
    <col min="15877" max="15877" width="18.375" style="30" customWidth="1"/>
    <col min="15878" max="15878" width="21" style="30" customWidth="1"/>
    <col min="15879" max="15879" width="24.5" style="30" customWidth="1"/>
    <col min="15880" max="15880" width="21.375" style="30" customWidth="1"/>
    <col min="15881" max="15881" width="26.875" style="30" customWidth="1"/>
    <col min="15882" max="16129" width="9.375" style="30"/>
    <col min="16130" max="16130" width="39" style="30" customWidth="1"/>
    <col min="16131" max="16131" width="18.375" style="30" customWidth="1"/>
    <col min="16132" max="16132" width="19.625" style="30" customWidth="1"/>
    <col min="16133" max="16133" width="18.375" style="30" customWidth="1"/>
    <col min="16134" max="16134" width="21" style="30" customWidth="1"/>
    <col min="16135" max="16135" width="24.5" style="30" customWidth="1"/>
    <col min="16136" max="16136" width="21.375" style="30" customWidth="1"/>
    <col min="16137" max="16137" width="26.875" style="30" customWidth="1"/>
    <col min="16138" max="16384" width="9.375" style="30"/>
  </cols>
  <sheetData>
    <row r="1" spans="1:10" ht="24.9" customHeight="1">
      <c r="A1" s="338" t="s">
        <v>492</v>
      </c>
      <c r="B1" s="338"/>
      <c r="C1" s="338"/>
      <c r="D1" s="338"/>
      <c r="E1" s="338"/>
      <c r="F1" s="338"/>
      <c r="G1" s="338"/>
      <c r="H1" s="338"/>
      <c r="I1" s="39"/>
    </row>
    <row r="2" spans="1:10" ht="24.9" customHeight="1">
      <c r="A2" s="338" t="s">
        <v>699</v>
      </c>
      <c r="B2" s="338"/>
      <c r="C2" s="338"/>
      <c r="D2" s="338"/>
      <c r="E2" s="338"/>
      <c r="F2" s="338"/>
      <c r="G2" s="338"/>
      <c r="H2" s="338"/>
      <c r="I2" s="39"/>
    </row>
    <row r="3" spans="1:10" ht="24.9" customHeight="1">
      <c r="A3" s="193"/>
      <c r="B3" s="193"/>
      <c r="C3" s="193"/>
      <c r="D3" s="193"/>
      <c r="E3" s="193"/>
      <c r="F3" s="193"/>
      <c r="G3" s="193"/>
      <c r="H3" s="193"/>
    </row>
    <row r="4" spans="1:10" ht="24.9" customHeight="1">
      <c r="A4" s="335" t="s">
        <v>634</v>
      </c>
      <c r="B4" s="335"/>
      <c r="C4" s="335"/>
      <c r="D4" s="335"/>
      <c r="E4" s="335"/>
      <c r="F4" s="335"/>
      <c r="G4" s="335"/>
      <c r="H4" s="335"/>
      <c r="I4" s="48"/>
      <c r="J4" s="48"/>
    </row>
    <row r="5" spans="1:10" ht="24.9" customHeight="1">
      <c r="A5" s="193"/>
      <c r="B5" s="193"/>
      <c r="C5" s="193"/>
      <c r="D5" s="193"/>
      <c r="E5" s="193"/>
      <c r="F5" s="193"/>
      <c r="G5" s="193"/>
      <c r="H5" s="193"/>
      <c r="I5" s="193"/>
    </row>
    <row r="6" spans="1:10" s="46" customFormat="1" ht="18">
      <c r="A6" s="349" t="s">
        <v>482</v>
      </c>
      <c r="B6" s="349" t="s">
        <v>631</v>
      </c>
      <c r="C6" s="349" t="s">
        <v>630</v>
      </c>
      <c r="D6" s="349"/>
      <c r="E6" s="349"/>
      <c r="F6" s="349" t="s">
        <v>629</v>
      </c>
      <c r="G6" s="349" t="s">
        <v>461</v>
      </c>
      <c r="H6" s="349" t="s">
        <v>478</v>
      </c>
    </row>
    <row r="7" spans="1:10" s="46" customFormat="1" ht="18">
      <c r="A7" s="349"/>
      <c r="B7" s="349"/>
      <c r="C7" s="197" t="s">
        <v>619</v>
      </c>
      <c r="D7" s="197" t="s">
        <v>620</v>
      </c>
      <c r="E7" s="197" t="s">
        <v>470</v>
      </c>
      <c r="F7" s="349"/>
      <c r="G7" s="349"/>
      <c r="H7" s="349"/>
    </row>
    <row r="8" spans="1:10" ht="24.9" customHeight="1">
      <c r="A8" s="201"/>
      <c r="B8" s="201"/>
      <c r="C8" s="201"/>
      <c r="D8" s="201"/>
      <c r="E8" s="201"/>
      <c r="F8" s="201"/>
      <c r="G8" s="201"/>
      <c r="H8" s="201"/>
    </row>
    <row r="9" spans="1:10" ht="24.9" customHeight="1">
      <c r="A9" s="36"/>
      <c r="B9" s="36"/>
      <c r="C9" s="36"/>
      <c r="D9" s="36"/>
      <c r="E9" s="36"/>
      <c r="F9" s="36"/>
      <c r="G9" s="36"/>
      <c r="H9" s="36"/>
    </row>
    <row r="10" spans="1:10" ht="24.9" customHeight="1">
      <c r="A10" s="38"/>
      <c r="B10" s="38"/>
      <c r="C10" s="38"/>
      <c r="D10" s="38"/>
      <c r="E10" s="38"/>
      <c r="F10" s="38"/>
      <c r="G10" s="38"/>
      <c r="H10" s="38"/>
    </row>
    <row r="12" spans="1:10" ht="24.9" customHeight="1">
      <c r="A12" s="335" t="s">
        <v>633</v>
      </c>
      <c r="B12" s="335"/>
      <c r="C12" s="335"/>
      <c r="D12" s="335"/>
      <c r="E12" s="335"/>
      <c r="F12" s="335"/>
      <c r="G12" s="335"/>
      <c r="H12" s="335"/>
      <c r="I12" s="48"/>
      <c r="J12" s="48"/>
    </row>
    <row r="14" spans="1:10" s="46" customFormat="1" ht="18">
      <c r="A14" s="349" t="s">
        <v>482</v>
      </c>
      <c r="B14" s="349" t="s">
        <v>631</v>
      </c>
      <c r="C14" s="349" t="s">
        <v>630</v>
      </c>
      <c r="D14" s="349"/>
      <c r="E14" s="349"/>
      <c r="F14" s="349" t="s">
        <v>629</v>
      </c>
      <c r="G14" s="349" t="s">
        <v>461</v>
      </c>
      <c r="H14" s="349" t="s">
        <v>478</v>
      </c>
    </row>
    <row r="15" spans="1:10" s="46" customFormat="1" ht="18">
      <c r="A15" s="349"/>
      <c r="B15" s="349"/>
      <c r="C15" s="197" t="s">
        <v>619</v>
      </c>
      <c r="D15" s="197" t="s">
        <v>620</v>
      </c>
      <c r="E15" s="197" t="s">
        <v>470</v>
      </c>
      <c r="F15" s="349"/>
      <c r="G15" s="349"/>
      <c r="H15" s="349"/>
    </row>
    <row r="16" spans="1:10" ht="24.9" customHeight="1">
      <c r="A16" s="201"/>
      <c r="B16" s="201"/>
      <c r="C16" s="201"/>
      <c r="D16" s="201"/>
      <c r="E16" s="201"/>
      <c r="F16" s="201"/>
      <c r="G16" s="201"/>
      <c r="H16" s="201"/>
    </row>
    <row r="17" spans="1:10" ht="24.9" customHeight="1">
      <c r="A17" s="36"/>
      <c r="B17" s="36"/>
      <c r="C17" s="36"/>
      <c r="D17" s="36"/>
      <c r="E17" s="36"/>
      <c r="F17" s="36"/>
      <c r="G17" s="36"/>
      <c r="H17" s="36"/>
    </row>
    <row r="18" spans="1:10" ht="24.9" customHeight="1">
      <c r="A18" s="38"/>
      <c r="B18" s="38"/>
      <c r="C18" s="38"/>
      <c r="D18" s="38"/>
      <c r="E18" s="38"/>
      <c r="F18" s="38"/>
      <c r="G18" s="38"/>
      <c r="H18" s="38"/>
    </row>
    <row r="20" spans="1:10" ht="24.9" customHeight="1">
      <c r="A20" s="335" t="s">
        <v>632</v>
      </c>
      <c r="B20" s="335"/>
      <c r="C20" s="335"/>
      <c r="D20" s="335"/>
      <c r="E20" s="335"/>
      <c r="F20" s="335"/>
      <c r="G20" s="335"/>
      <c r="H20" s="335"/>
      <c r="I20" s="48"/>
      <c r="J20" s="48"/>
    </row>
    <row r="22" spans="1:10" s="46" customFormat="1" ht="18">
      <c r="A22" s="349" t="s">
        <v>482</v>
      </c>
      <c r="B22" s="349" t="s">
        <v>631</v>
      </c>
      <c r="C22" s="349" t="s">
        <v>630</v>
      </c>
      <c r="D22" s="349"/>
      <c r="E22" s="349"/>
      <c r="F22" s="349" t="s">
        <v>629</v>
      </c>
      <c r="G22" s="349" t="s">
        <v>461</v>
      </c>
      <c r="H22" s="349" t="s">
        <v>478</v>
      </c>
    </row>
    <row r="23" spans="1:10" s="46" customFormat="1" ht="18">
      <c r="A23" s="349"/>
      <c r="B23" s="349"/>
      <c r="C23" s="197" t="s">
        <v>619</v>
      </c>
      <c r="D23" s="197" t="s">
        <v>620</v>
      </c>
      <c r="E23" s="197" t="s">
        <v>470</v>
      </c>
      <c r="F23" s="349"/>
      <c r="G23" s="349"/>
      <c r="H23" s="349"/>
    </row>
    <row r="24" spans="1:10" ht="24.9" customHeight="1">
      <c r="A24" s="201"/>
      <c r="B24" s="201"/>
      <c r="C24" s="201"/>
      <c r="D24" s="201"/>
      <c r="E24" s="201"/>
      <c r="F24" s="201"/>
      <c r="G24" s="201"/>
      <c r="H24" s="201"/>
    </row>
    <row r="25" spans="1:10" ht="24.9" customHeight="1">
      <c r="A25" s="36"/>
      <c r="B25" s="36"/>
      <c r="C25" s="36"/>
      <c r="D25" s="36"/>
      <c r="E25" s="36"/>
      <c r="F25" s="36"/>
      <c r="G25" s="36"/>
      <c r="H25" s="36"/>
    </row>
    <row r="26" spans="1:10" ht="24.9" customHeight="1">
      <c r="A26" s="202"/>
      <c r="B26" s="202"/>
      <c r="C26" s="202"/>
      <c r="D26" s="202"/>
      <c r="E26" s="202"/>
      <c r="F26" s="202"/>
      <c r="G26" s="202"/>
      <c r="H26" s="202"/>
    </row>
    <row r="27" spans="1:10" ht="24.9" customHeight="1">
      <c r="A27" s="38"/>
      <c r="B27" s="38"/>
      <c r="C27" s="38"/>
      <c r="D27" s="38"/>
      <c r="E27" s="38"/>
      <c r="F27" s="38"/>
      <c r="G27" s="38"/>
      <c r="H27" s="38"/>
    </row>
  </sheetData>
  <mergeCells count="23">
    <mergeCell ref="H22:H23"/>
    <mergeCell ref="A20:H20"/>
    <mergeCell ref="F14:F15"/>
    <mergeCell ref="G14:G15"/>
    <mergeCell ref="C22:E22"/>
    <mergeCell ref="F22:F23"/>
    <mergeCell ref="G22:G23"/>
    <mergeCell ref="H14:H15"/>
    <mergeCell ref="A22:A23"/>
    <mergeCell ref="B22:B23"/>
    <mergeCell ref="A14:A15"/>
    <mergeCell ref="B14:B15"/>
    <mergeCell ref="C14:E14"/>
    <mergeCell ref="A1:H1"/>
    <mergeCell ref="A2:H2"/>
    <mergeCell ref="A4:H4"/>
    <mergeCell ref="A12:H12"/>
    <mergeCell ref="H6:H7"/>
    <mergeCell ref="A6:A7"/>
    <mergeCell ref="B6:B7"/>
    <mergeCell ref="C6:E6"/>
    <mergeCell ref="F6:F7"/>
    <mergeCell ref="G6:G7"/>
  </mergeCells>
  <pageMargins left="0.86614173228346458" right="0.39370078740157483" top="0.59055118110236227" bottom="0.39370078740157483" header="0.31496062992125984" footer="0.31496062992125984"/>
  <pageSetup paperSize="9" scale="85" orientation="landscape" r:id="rId1"/>
  <headerFooter>
    <oddHeader>&amp;Rแบบฟอร์ม 1 (11/23)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>
      <selection activeCell="F6" sqref="F6:F7"/>
    </sheetView>
  </sheetViews>
  <sheetFormatPr defaultRowHeight="24.9" customHeight="1"/>
  <cols>
    <col min="1" max="1" width="32" style="30" customWidth="1"/>
    <col min="2" max="2" width="30.375" style="30" customWidth="1"/>
    <col min="3" max="5" width="15.875" style="30" customWidth="1"/>
    <col min="6" max="6" width="22.5" style="30" customWidth="1"/>
    <col min="7" max="7" width="21.5" style="30" customWidth="1"/>
    <col min="8" max="8" width="19.125" style="30" customWidth="1"/>
    <col min="9" max="256" width="9.375" style="30"/>
    <col min="257" max="258" width="32" style="30" customWidth="1"/>
    <col min="259" max="261" width="15.875" style="30" customWidth="1"/>
    <col min="262" max="262" width="19.875" style="30" customWidth="1"/>
    <col min="263" max="263" width="25.375" style="30" customWidth="1"/>
    <col min="264" max="512" width="9.375" style="30"/>
    <col min="513" max="514" width="32" style="30" customWidth="1"/>
    <col min="515" max="517" width="15.875" style="30" customWidth="1"/>
    <col min="518" max="518" width="19.875" style="30" customWidth="1"/>
    <col min="519" max="519" width="25.375" style="30" customWidth="1"/>
    <col min="520" max="768" width="9.375" style="30"/>
    <col min="769" max="770" width="32" style="30" customWidth="1"/>
    <col min="771" max="773" width="15.875" style="30" customWidth="1"/>
    <col min="774" max="774" width="19.875" style="30" customWidth="1"/>
    <col min="775" max="775" width="25.375" style="30" customWidth="1"/>
    <col min="776" max="1024" width="9.375" style="30"/>
    <col min="1025" max="1026" width="32" style="30" customWidth="1"/>
    <col min="1027" max="1029" width="15.875" style="30" customWidth="1"/>
    <col min="1030" max="1030" width="19.875" style="30" customWidth="1"/>
    <col min="1031" max="1031" width="25.375" style="30" customWidth="1"/>
    <col min="1032" max="1280" width="9.375" style="30"/>
    <col min="1281" max="1282" width="32" style="30" customWidth="1"/>
    <col min="1283" max="1285" width="15.875" style="30" customWidth="1"/>
    <col min="1286" max="1286" width="19.875" style="30" customWidth="1"/>
    <col min="1287" max="1287" width="25.375" style="30" customWidth="1"/>
    <col min="1288" max="1536" width="9.375" style="30"/>
    <col min="1537" max="1538" width="32" style="30" customWidth="1"/>
    <col min="1539" max="1541" width="15.875" style="30" customWidth="1"/>
    <col min="1542" max="1542" width="19.875" style="30" customWidth="1"/>
    <col min="1543" max="1543" width="25.375" style="30" customWidth="1"/>
    <col min="1544" max="1792" width="9.375" style="30"/>
    <col min="1793" max="1794" width="32" style="30" customWidth="1"/>
    <col min="1795" max="1797" width="15.875" style="30" customWidth="1"/>
    <col min="1798" max="1798" width="19.875" style="30" customWidth="1"/>
    <col min="1799" max="1799" width="25.375" style="30" customWidth="1"/>
    <col min="1800" max="2048" width="9.375" style="30"/>
    <col min="2049" max="2050" width="32" style="30" customWidth="1"/>
    <col min="2051" max="2053" width="15.875" style="30" customWidth="1"/>
    <col min="2054" max="2054" width="19.875" style="30" customWidth="1"/>
    <col min="2055" max="2055" width="25.375" style="30" customWidth="1"/>
    <col min="2056" max="2304" width="9.375" style="30"/>
    <col min="2305" max="2306" width="32" style="30" customWidth="1"/>
    <col min="2307" max="2309" width="15.875" style="30" customWidth="1"/>
    <col min="2310" max="2310" width="19.875" style="30" customWidth="1"/>
    <col min="2311" max="2311" width="25.375" style="30" customWidth="1"/>
    <col min="2312" max="2560" width="9.375" style="30"/>
    <col min="2561" max="2562" width="32" style="30" customWidth="1"/>
    <col min="2563" max="2565" width="15.875" style="30" customWidth="1"/>
    <col min="2566" max="2566" width="19.875" style="30" customWidth="1"/>
    <col min="2567" max="2567" width="25.375" style="30" customWidth="1"/>
    <col min="2568" max="2816" width="9.375" style="30"/>
    <col min="2817" max="2818" width="32" style="30" customWidth="1"/>
    <col min="2819" max="2821" width="15.875" style="30" customWidth="1"/>
    <col min="2822" max="2822" width="19.875" style="30" customWidth="1"/>
    <col min="2823" max="2823" width="25.375" style="30" customWidth="1"/>
    <col min="2824" max="3072" width="9.375" style="30"/>
    <col min="3073" max="3074" width="32" style="30" customWidth="1"/>
    <col min="3075" max="3077" width="15.875" style="30" customWidth="1"/>
    <col min="3078" max="3078" width="19.875" style="30" customWidth="1"/>
    <col min="3079" max="3079" width="25.375" style="30" customWidth="1"/>
    <col min="3080" max="3328" width="9.375" style="30"/>
    <col min="3329" max="3330" width="32" style="30" customWidth="1"/>
    <col min="3331" max="3333" width="15.875" style="30" customWidth="1"/>
    <col min="3334" max="3334" width="19.875" style="30" customWidth="1"/>
    <col min="3335" max="3335" width="25.375" style="30" customWidth="1"/>
    <col min="3336" max="3584" width="9.375" style="30"/>
    <col min="3585" max="3586" width="32" style="30" customWidth="1"/>
    <col min="3587" max="3589" width="15.875" style="30" customWidth="1"/>
    <col min="3590" max="3590" width="19.875" style="30" customWidth="1"/>
    <col min="3591" max="3591" width="25.375" style="30" customWidth="1"/>
    <col min="3592" max="3840" width="9.375" style="30"/>
    <col min="3841" max="3842" width="32" style="30" customWidth="1"/>
    <col min="3843" max="3845" width="15.875" style="30" customWidth="1"/>
    <col min="3846" max="3846" width="19.875" style="30" customWidth="1"/>
    <col min="3847" max="3847" width="25.375" style="30" customWidth="1"/>
    <col min="3848" max="4096" width="9.375" style="30"/>
    <col min="4097" max="4098" width="32" style="30" customWidth="1"/>
    <col min="4099" max="4101" width="15.875" style="30" customWidth="1"/>
    <col min="4102" max="4102" width="19.875" style="30" customWidth="1"/>
    <col min="4103" max="4103" width="25.375" style="30" customWidth="1"/>
    <col min="4104" max="4352" width="9.375" style="30"/>
    <col min="4353" max="4354" width="32" style="30" customWidth="1"/>
    <col min="4355" max="4357" width="15.875" style="30" customWidth="1"/>
    <col min="4358" max="4358" width="19.875" style="30" customWidth="1"/>
    <col min="4359" max="4359" width="25.375" style="30" customWidth="1"/>
    <col min="4360" max="4608" width="9.375" style="30"/>
    <col min="4609" max="4610" width="32" style="30" customWidth="1"/>
    <col min="4611" max="4613" width="15.875" style="30" customWidth="1"/>
    <col min="4614" max="4614" width="19.875" style="30" customWidth="1"/>
    <col min="4615" max="4615" width="25.375" style="30" customWidth="1"/>
    <col min="4616" max="4864" width="9.375" style="30"/>
    <col min="4865" max="4866" width="32" style="30" customWidth="1"/>
    <col min="4867" max="4869" width="15.875" style="30" customWidth="1"/>
    <col min="4870" max="4870" width="19.875" style="30" customWidth="1"/>
    <col min="4871" max="4871" width="25.375" style="30" customWidth="1"/>
    <col min="4872" max="5120" width="9.375" style="30"/>
    <col min="5121" max="5122" width="32" style="30" customWidth="1"/>
    <col min="5123" max="5125" width="15.875" style="30" customWidth="1"/>
    <col min="5126" max="5126" width="19.875" style="30" customWidth="1"/>
    <col min="5127" max="5127" width="25.375" style="30" customWidth="1"/>
    <col min="5128" max="5376" width="9.375" style="30"/>
    <col min="5377" max="5378" width="32" style="30" customWidth="1"/>
    <col min="5379" max="5381" width="15.875" style="30" customWidth="1"/>
    <col min="5382" max="5382" width="19.875" style="30" customWidth="1"/>
    <col min="5383" max="5383" width="25.375" style="30" customWidth="1"/>
    <col min="5384" max="5632" width="9.375" style="30"/>
    <col min="5633" max="5634" width="32" style="30" customWidth="1"/>
    <col min="5635" max="5637" width="15.875" style="30" customWidth="1"/>
    <col min="5638" max="5638" width="19.875" style="30" customWidth="1"/>
    <col min="5639" max="5639" width="25.375" style="30" customWidth="1"/>
    <col min="5640" max="5888" width="9.375" style="30"/>
    <col min="5889" max="5890" width="32" style="30" customWidth="1"/>
    <col min="5891" max="5893" width="15.875" style="30" customWidth="1"/>
    <col min="5894" max="5894" width="19.875" style="30" customWidth="1"/>
    <col min="5895" max="5895" width="25.375" style="30" customWidth="1"/>
    <col min="5896" max="6144" width="9.375" style="30"/>
    <col min="6145" max="6146" width="32" style="30" customWidth="1"/>
    <col min="6147" max="6149" width="15.875" style="30" customWidth="1"/>
    <col min="6150" max="6150" width="19.875" style="30" customWidth="1"/>
    <col min="6151" max="6151" width="25.375" style="30" customWidth="1"/>
    <col min="6152" max="6400" width="9.375" style="30"/>
    <col min="6401" max="6402" width="32" style="30" customWidth="1"/>
    <col min="6403" max="6405" width="15.875" style="30" customWidth="1"/>
    <col min="6406" max="6406" width="19.875" style="30" customWidth="1"/>
    <col min="6407" max="6407" width="25.375" style="30" customWidth="1"/>
    <col min="6408" max="6656" width="9.375" style="30"/>
    <col min="6657" max="6658" width="32" style="30" customWidth="1"/>
    <col min="6659" max="6661" width="15.875" style="30" customWidth="1"/>
    <col min="6662" max="6662" width="19.875" style="30" customWidth="1"/>
    <col min="6663" max="6663" width="25.375" style="30" customWidth="1"/>
    <col min="6664" max="6912" width="9.375" style="30"/>
    <col min="6913" max="6914" width="32" style="30" customWidth="1"/>
    <col min="6915" max="6917" width="15.875" style="30" customWidth="1"/>
    <col min="6918" max="6918" width="19.875" style="30" customWidth="1"/>
    <col min="6919" max="6919" width="25.375" style="30" customWidth="1"/>
    <col min="6920" max="7168" width="9.375" style="30"/>
    <col min="7169" max="7170" width="32" style="30" customWidth="1"/>
    <col min="7171" max="7173" width="15.875" style="30" customWidth="1"/>
    <col min="7174" max="7174" width="19.875" style="30" customWidth="1"/>
    <col min="7175" max="7175" width="25.375" style="30" customWidth="1"/>
    <col min="7176" max="7424" width="9.375" style="30"/>
    <col min="7425" max="7426" width="32" style="30" customWidth="1"/>
    <col min="7427" max="7429" width="15.875" style="30" customWidth="1"/>
    <col min="7430" max="7430" width="19.875" style="30" customWidth="1"/>
    <col min="7431" max="7431" width="25.375" style="30" customWidth="1"/>
    <col min="7432" max="7680" width="9.375" style="30"/>
    <col min="7681" max="7682" width="32" style="30" customWidth="1"/>
    <col min="7683" max="7685" width="15.875" style="30" customWidth="1"/>
    <col min="7686" max="7686" width="19.875" style="30" customWidth="1"/>
    <col min="7687" max="7687" width="25.375" style="30" customWidth="1"/>
    <col min="7688" max="7936" width="9.375" style="30"/>
    <col min="7937" max="7938" width="32" style="30" customWidth="1"/>
    <col min="7939" max="7941" width="15.875" style="30" customWidth="1"/>
    <col min="7942" max="7942" width="19.875" style="30" customWidth="1"/>
    <col min="7943" max="7943" width="25.375" style="30" customWidth="1"/>
    <col min="7944" max="8192" width="9.375" style="30"/>
    <col min="8193" max="8194" width="32" style="30" customWidth="1"/>
    <col min="8195" max="8197" width="15.875" style="30" customWidth="1"/>
    <col min="8198" max="8198" width="19.875" style="30" customWidth="1"/>
    <col min="8199" max="8199" width="25.375" style="30" customWidth="1"/>
    <col min="8200" max="8448" width="9.375" style="30"/>
    <col min="8449" max="8450" width="32" style="30" customWidth="1"/>
    <col min="8451" max="8453" width="15.875" style="30" customWidth="1"/>
    <col min="8454" max="8454" width="19.875" style="30" customWidth="1"/>
    <col min="8455" max="8455" width="25.375" style="30" customWidth="1"/>
    <col min="8456" max="8704" width="9.375" style="30"/>
    <col min="8705" max="8706" width="32" style="30" customWidth="1"/>
    <col min="8707" max="8709" width="15.875" style="30" customWidth="1"/>
    <col min="8710" max="8710" width="19.875" style="30" customWidth="1"/>
    <col min="8711" max="8711" width="25.375" style="30" customWidth="1"/>
    <col min="8712" max="8960" width="9.375" style="30"/>
    <col min="8961" max="8962" width="32" style="30" customWidth="1"/>
    <col min="8963" max="8965" width="15.875" style="30" customWidth="1"/>
    <col min="8966" max="8966" width="19.875" style="30" customWidth="1"/>
    <col min="8967" max="8967" width="25.375" style="30" customWidth="1"/>
    <col min="8968" max="9216" width="9.375" style="30"/>
    <col min="9217" max="9218" width="32" style="30" customWidth="1"/>
    <col min="9219" max="9221" width="15.875" style="30" customWidth="1"/>
    <col min="9222" max="9222" width="19.875" style="30" customWidth="1"/>
    <col min="9223" max="9223" width="25.375" style="30" customWidth="1"/>
    <col min="9224" max="9472" width="9.375" style="30"/>
    <col min="9473" max="9474" width="32" style="30" customWidth="1"/>
    <col min="9475" max="9477" width="15.875" style="30" customWidth="1"/>
    <col min="9478" max="9478" width="19.875" style="30" customWidth="1"/>
    <col min="9479" max="9479" width="25.375" style="30" customWidth="1"/>
    <col min="9480" max="9728" width="9.375" style="30"/>
    <col min="9729" max="9730" width="32" style="30" customWidth="1"/>
    <col min="9731" max="9733" width="15.875" style="30" customWidth="1"/>
    <col min="9734" max="9734" width="19.875" style="30" customWidth="1"/>
    <col min="9735" max="9735" width="25.375" style="30" customWidth="1"/>
    <col min="9736" max="9984" width="9.375" style="30"/>
    <col min="9985" max="9986" width="32" style="30" customWidth="1"/>
    <col min="9987" max="9989" width="15.875" style="30" customWidth="1"/>
    <col min="9990" max="9990" width="19.875" style="30" customWidth="1"/>
    <col min="9991" max="9991" width="25.375" style="30" customWidth="1"/>
    <col min="9992" max="10240" width="9.375" style="30"/>
    <col min="10241" max="10242" width="32" style="30" customWidth="1"/>
    <col min="10243" max="10245" width="15.875" style="30" customWidth="1"/>
    <col min="10246" max="10246" width="19.875" style="30" customWidth="1"/>
    <col min="10247" max="10247" width="25.375" style="30" customWidth="1"/>
    <col min="10248" max="10496" width="9.375" style="30"/>
    <col min="10497" max="10498" width="32" style="30" customWidth="1"/>
    <col min="10499" max="10501" width="15.875" style="30" customWidth="1"/>
    <col min="10502" max="10502" width="19.875" style="30" customWidth="1"/>
    <col min="10503" max="10503" width="25.375" style="30" customWidth="1"/>
    <col min="10504" max="10752" width="9.375" style="30"/>
    <col min="10753" max="10754" width="32" style="30" customWidth="1"/>
    <col min="10755" max="10757" width="15.875" style="30" customWidth="1"/>
    <col min="10758" max="10758" width="19.875" style="30" customWidth="1"/>
    <col min="10759" max="10759" width="25.375" style="30" customWidth="1"/>
    <col min="10760" max="11008" width="9.375" style="30"/>
    <col min="11009" max="11010" width="32" style="30" customWidth="1"/>
    <col min="11011" max="11013" width="15.875" style="30" customWidth="1"/>
    <col min="11014" max="11014" width="19.875" style="30" customWidth="1"/>
    <col min="11015" max="11015" width="25.375" style="30" customWidth="1"/>
    <col min="11016" max="11264" width="9.375" style="30"/>
    <col min="11265" max="11266" width="32" style="30" customWidth="1"/>
    <col min="11267" max="11269" width="15.875" style="30" customWidth="1"/>
    <col min="11270" max="11270" width="19.875" style="30" customWidth="1"/>
    <col min="11271" max="11271" width="25.375" style="30" customWidth="1"/>
    <col min="11272" max="11520" width="9.375" style="30"/>
    <col min="11521" max="11522" width="32" style="30" customWidth="1"/>
    <col min="11523" max="11525" width="15.875" style="30" customWidth="1"/>
    <col min="11526" max="11526" width="19.875" style="30" customWidth="1"/>
    <col min="11527" max="11527" width="25.375" style="30" customWidth="1"/>
    <col min="11528" max="11776" width="9.375" style="30"/>
    <col min="11777" max="11778" width="32" style="30" customWidth="1"/>
    <col min="11779" max="11781" width="15.875" style="30" customWidth="1"/>
    <col min="11782" max="11782" width="19.875" style="30" customWidth="1"/>
    <col min="11783" max="11783" width="25.375" style="30" customWidth="1"/>
    <col min="11784" max="12032" width="9.375" style="30"/>
    <col min="12033" max="12034" width="32" style="30" customWidth="1"/>
    <col min="12035" max="12037" width="15.875" style="30" customWidth="1"/>
    <col min="12038" max="12038" width="19.875" style="30" customWidth="1"/>
    <col min="12039" max="12039" width="25.375" style="30" customWidth="1"/>
    <col min="12040" max="12288" width="9.375" style="30"/>
    <col min="12289" max="12290" width="32" style="30" customWidth="1"/>
    <col min="12291" max="12293" width="15.875" style="30" customWidth="1"/>
    <col min="12294" max="12294" width="19.875" style="30" customWidth="1"/>
    <col min="12295" max="12295" width="25.375" style="30" customWidth="1"/>
    <col min="12296" max="12544" width="9.375" style="30"/>
    <col min="12545" max="12546" width="32" style="30" customWidth="1"/>
    <col min="12547" max="12549" width="15.875" style="30" customWidth="1"/>
    <col min="12550" max="12550" width="19.875" style="30" customWidth="1"/>
    <col min="12551" max="12551" width="25.375" style="30" customWidth="1"/>
    <col min="12552" max="12800" width="9.375" style="30"/>
    <col min="12801" max="12802" width="32" style="30" customWidth="1"/>
    <col min="12803" max="12805" width="15.875" style="30" customWidth="1"/>
    <col min="12806" max="12806" width="19.875" style="30" customWidth="1"/>
    <col min="12807" max="12807" width="25.375" style="30" customWidth="1"/>
    <col min="12808" max="13056" width="9.375" style="30"/>
    <col min="13057" max="13058" width="32" style="30" customWidth="1"/>
    <col min="13059" max="13061" width="15.875" style="30" customWidth="1"/>
    <col min="13062" max="13062" width="19.875" style="30" customWidth="1"/>
    <col min="13063" max="13063" width="25.375" style="30" customWidth="1"/>
    <col min="13064" max="13312" width="9.375" style="30"/>
    <col min="13313" max="13314" width="32" style="30" customWidth="1"/>
    <col min="13315" max="13317" width="15.875" style="30" customWidth="1"/>
    <col min="13318" max="13318" width="19.875" style="30" customWidth="1"/>
    <col min="13319" max="13319" width="25.375" style="30" customWidth="1"/>
    <col min="13320" max="13568" width="9.375" style="30"/>
    <col min="13569" max="13570" width="32" style="30" customWidth="1"/>
    <col min="13571" max="13573" width="15.875" style="30" customWidth="1"/>
    <col min="13574" max="13574" width="19.875" style="30" customWidth="1"/>
    <col min="13575" max="13575" width="25.375" style="30" customWidth="1"/>
    <col min="13576" max="13824" width="9.375" style="30"/>
    <col min="13825" max="13826" width="32" style="30" customWidth="1"/>
    <col min="13827" max="13829" width="15.875" style="30" customWidth="1"/>
    <col min="13830" max="13830" width="19.875" style="30" customWidth="1"/>
    <col min="13831" max="13831" width="25.375" style="30" customWidth="1"/>
    <col min="13832" max="14080" width="9.375" style="30"/>
    <col min="14081" max="14082" width="32" style="30" customWidth="1"/>
    <col min="14083" max="14085" width="15.875" style="30" customWidth="1"/>
    <col min="14086" max="14086" width="19.875" style="30" customWidth="1"/>
    <col min="14087" max="14087" width="25.375" style="30" customWidth="1"/>
    <col min="14088" max="14336" width="9.375" style="30"/>
    <col min="14337" max="14338" width="32" style="30" customWidth="1"/>
    <col min="14339" max="14341" width="15.875" style="30" customWidth="1"/>
    <col min="14342" max="14342" width="19.875" style="30" customWidth="1"/>
    <col min="14343" max="14343" width="25.375" style="30" customWidth="1"/>
    <col min="14344" max="14592" width="9.375" style="30"/>
    <col min="14593" max="14594" width="32" style="30" customWidth="1"/>
    <col min="14595" max="14597" width="15.875" style="30" customWidth="1"/>
    <col min="14598" max="14598" width="19.875" style="30" customWidth="1"/>
    <col min="14599" max="14599" width="25.375" style="30" customWidth="1"/>
    <col min="14600" max="14848" width="9.375" style="30"/>
    <col min="14849" max="14850" width="32" style="30" customWidth="1"/>
    <col min="14851" max="14853" width="15.875" style="30" customWidth="1"/>
    <col min="14854" max="14854" width="19.875" style="30" customWidth="1"/>
    <col min="14855" max="14855" width="25.375" style="30" customWidth="1"/>
    <col min="14856" max="15104" width="9.375" style="30"/>
    <col min="15105" max="15106" width="32" style="30" customWidth="1"/>
    <col min="15107" max="15109" width="15.875" style="30" customWidth="1"/>
    <col min="15110" max="15110" width="19.875" style="30" customWidth="1"/>
    <col min="15111" max="15111" width="25.375" style="30" customWidth="1"/>
    <col min="15112" max="15360" width="9.375" style="30"/>
    <col min="15361" max="15362" width="32" style="30" customWidth="1"/>
    <col min="15363" max="15365" width="15.875" style="30" customWidth="1"/>
    <col min="15366" max="15366" width="19.875" style="30" customWidth="1"/>
    <col min="15367" max="15367" width="25.375" style="30" customWidth="1"/>
    <col min="15368" max="15616" width="9.375" style="30"/>
    <col min="15617" max="15618" width="32" style="30" customWidth="1"/>
    <col min="15619" max="15621" width="15.875" style="30" customWidth="1"/>
    <col min="15622" max="15622" width="19.875" style="30" customWidth="1"/>
    <col min="15623" max="15623" width="25.375" style="30" customWidth="1"/>
    <col min="15624" max="15872" width="9.375" style="30"/>
    <col min="15873" max="15874" width="32" style="30" customWidth="1"/>
    <col min="15875" max="15877" width="15.875" style="30" customWidth="1"/>
    <col min="15878" max="15878" width="19.875" style="30" customWidth="1"/>
    <col min="15879" max="15879" width="25.375" style="30" customWidth="1"/>
    <col min="15880" max="16128" width="9.375" style="30"/>
    <col min="16129" max="16130" width="32" style="30" customWidth="1"/>
    <col min="16131" max="16133" width="15.875" style="30" customWidth="1"/>
    <col min="16134" max="16134" width="19.875" style="30" customWidth="1"/>
    <col min="16135" max="16135" width="25.375" style="30" customWidth="1"/>
    <col min="16136" max="16384" width="9.375" style="30"/>
  </cols>
  <sheetData>
    <row r="1" spans="1:8" ht="24.9" customHeight="1">
      <c r="A1" s="338" t="s">
        <v>491</v>
      </c>
      <c r="B1" s="338"/>
      <c r="C1" s="338"/>
      <c r="D1" s="338"/>
      <c r="E1" s="338"/>
      <c r="F1" s="338"/>
      <c r="G1" s="338"/>
      <c r="H1" s="338"/>
    </row>
    <row r="2" spans="1:8" ht="24.9" customHeight="1">
      <c r="A2" s="338" t="s">
        <v>699</v>
      </c>
      <c r="B2" s="338"/>
      <c r="C2" s="338"/>
      <c r="D2" s="338"/>
      <c r="E2" s="338"/>
      <c r="F2" s="338"/>
      <c r="G2" s="338"/>
      <c r="H2" s="338"/>
    </row>
    <row r="3" spans="1:8" ht="24.9" customHeight="1">
      <c r="A3" s="335" t="s">
        <v>617</v>
      </c>
      <c r="B3" s="335"/>
      <c r="C3" s="335"/>
      <c r="D3" s="335"/>
      <c r="E3" s="335"/>
      <c r="F3" s="335"/>
      <c r="G3" s="335"/>
      <c r="H3" s="335"/>
    </row>
    <row r="5" spans="1:8" ht="15.75" customHeight="1"/>
    <row r="6" spans="1:8" ht="24.9" customHeight="1">
      <c r="A6" s="349" t="s">
        <v>482</v>
      </c>
      <c r="B6" s="349" t="s">
        <v>462</v>
      </c>
      <c r="C6" s="349" t="s">
        <v>618</v>
      </c>
      <c r="D6" s="349"/>
      <c r="E6" s="349"/>
      <c r="F6" s="349" t="s">
        <v>464</v>
      </c>
      <c r="G6" s="349" t="s">
        <v>461</v>
      </c>
      <c r="H6" s="349" t="s">
        <v>621</v>
      </c>
    </row>
    <row r="7" spans="1:8" ht="24.9" customHeight="1">
      <c r="A7" s="349"/>
      <c r="B7" s="349"/>
      <c r="C7" s="197" t="s">
        <v>619</v>
      </c>
      <c r="D7" s="197" t="s">
        <v>620</v>
      </c>
      <c r="E7" s="197" t="s">
        <v>470</v>
      </c>
      <c r="F7" s="349"/>
      <c r="G7" s="349"/>
      <c r="H7" s="349"/>
    </row>
    <row r="8" spans="1:8" ht="24.9" customHeight="1">
      <c r="A8" s="34"/>
      <c r="B8" s="34"/>
      <c r="C8" s="34"/>
      <c r="D8" s="34"/>
      <c r="E8" s="34"/>
      <c r="F8" s="34"/>
      <c r="G8" s="34"/>
      <c r="H8" s="34"/>
    </row>
    <row r="9" spans="1:8" ht="24.9" customHeight="1">
      <c r="A9" s="34"/>
      <c r="B9" s="34"/>
      <c r="C9" s="34"/>
      <c r="D9" s="34"/>
      <c r="E9" s="34"/>
      <c r="F9" s="34"/>
      <c r="G9" s="34"/>
      <c r="H9" s="34"/>
    </row>
    <row r="10" spans="1:8" ht="24.9" customHeight="1">
      <c r="A10" s="34"/>
      <c r="B10" s="34"/>
      <c r="C10" s="34"/>
      <c r="D10" s="34"/>
      <c r="E10" s="34"/>
      <c r="F10" s="34"/>
      <c r="G10" s="34"/>
      <c r="H10" s="34"/>
    </row>
    <row r="11" spans="1:8" ht="24.9" customHeight="1">
      <c r="A11" s="34"/>
      <c r="B11" s="34"/>
      <c r="C11" s="34"/>
      <c r="D11" s="34"/>
      <c r="E11" s="34"/>
      <c r="F11" s="34"/>
      <c r="G11" s="34"/>
      <c r="H11" s="34"/>
    </row>
    <row r="12" spans="1:8" ht="24.9" customHeight="1">
      <c r="A12" s="36"/>
      <c r="B12" s="36"/>
      <c r="C12" s="36"/>
      <c r="D12" s="36"/>
      <c r="E12" s="36"/>
      <c r="F12" s="36"/>
      <c r="G12" s="36"/>
      <c r="H12" s="36"/>
    </row>
    <row r="13" spans="1:8" ht="24.9" customHeight="1">
      <c r="A13" s="36"/>
      <c r="B13" s="36"/>
      <c r="C13" s="36"/>
      <c r="D13" s="36"/>
      <c r="E13" s="36"/>
      <c r="F13" s="36"/>
      <c r="G13" s="36"/>
      <c r="H13" s="36"/>
    </row>
    <row r="14" spans="1:8" ht="24.9" customHeight="1">
      <c r="A14" s="36"/>
      <c r="B14" s="36"/>
      <c r="C14" s="36"/>
      <c r="D14" s="36"/>
      <c r="E14" s="36"/>
      <c r="F14" s="36"/>
      <c r="G14" s="36"/>
      <c r="H14" s="36"/>
    </row>
    <row r="15" spans="1:8" ht="24.9" customHeight="1">
      <c r="A15" s="38"/>
      <c r="B15" s="38"/>
      <c r="C15" s="38"/>
      <c r="D15" s="38"/>
      <c r="E15" s="38"/>
      <c r="F15" s="38"/>
      <c r="G15" s="38"/>
      <c r="H15" s="38"/>
    </row>
    <row r="16" spans="1:8" ht="21.75" customHeight="1">
      <c r="A16" s="43" t="s">
        <v>622</v>
      </c>
      <c r="B16" s="43"/>
      <c r="C16" s="43"/>
      <c r="D16" s="43"/>
      <c r="E16" s="43"/>
      <c r="F16" s="43"/>
      <c r="G16" s="43"/>
      <c r="H16" s="43"/>
    </row>
    <row r="17" spans="1:2" ht="24.9" customHeight="1">
      <c r="A17" s="44" t="s">
        <v>651</v>
      </c>
      <c r="B17" s="44"/>
    </row>
  </sheetData>
  <mergeCells count="9">
    <mergeCell ref="H6:H7"/>
    <mergeCell ref="A3:H3"/>
    <mergeCell ref="A2:H2"/>
    <mergeCell ref="A1:H1"/>
    <mergeCell ref="C6:E6"/>
    <mergeCell ref="B6:B7"/>
    <mergeCell ref="F6:F7"/>
    <mergeCell ref="G6:G7"/>
    <mergeCell ref="A6:A7"/>
  </mergeCells>
  <printOptions horizontalCentered="1"/>
  <pageMargins left="0" right="0" top="0.39370078740157483" bottom="0.39370078740157483" header="0" footer="0"/>
  <pageSetup paperSize="9" orientation="landscape" r:id="rId1"/>
  <headerFooter alignWithMargins="0">
    <oddHeader>&amp;Rแบบฟอร์ม 1 (12/23)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view="pageBreakPreview" zoomScale="115" zoomScaleSheetLayoutView="115" workbookViewId="0">
      <selection activeCell="A9" sqref="A9"/>
    </sheetView>
  </sheetViews>
  <sheetFormatPr defaultRowHeight="24.9" customHeight="1"/>
  <cols>
    <col min="1" max="1" width="70.875" style="30" customWidth="1"/>
    <col min="2" max="2" width="25.625" style="30" customWidth="1"/>
    <col min="3" max="256" width="9.375" style="30"/>
    <col min="257" max="257" width="90" style="30" customWidth="1"/>
    <col min="258" max="258" width="25.625" style="30" customWidth="1"/>
    <col min="259" max="512" width="9.375" style="30"/>
    <col min="513" max="513" width="90" style="30" customWidth="1"/>
    <col min="514" max="514" width="25.625" style="30" customWidth="1"/>
    <col min="515" max="768" width="9.375" style="30"/>
    <col min="769" max="769" width="90" style="30" customWidth="1"/>
    <col min="770" max="770" width="25.625" style="30" customWidth="1"/>
    <col min="771" max="1024" width="9.375" style="30"/>
    <col min="1025" max="1025" width="90" style="30" customWidth="1"/>
    <col min="1026" max="1026" width="25.625" style="30" customWidth="1"/>
    <col min="1027" max="1280" width="9.375" style="30"/>
    <col min="1281" max="1281" width="90" style="30" customWidth="1"/>
    <col min="1282" max="1282" width="25.625" style="30" customWidth="1"/>
    <col min="1283" max="1536" width="9.375" style="30"/>
    <col min="1537" max="1537" width="90" style="30" customWidth="1"/>
    <col min="1538" max="1538" width="25.625" style="30" customWidth="1"/>
    <col min="1539" max="1792" width="9.375" style="30"/>
    <col min="1793" max="1793" width="90" style="30" customWidth="1"/>
    <col min="1794" max="1794" width="25.625" style="30" customWidth="1"/>
    <col min="1795" max="2048" width="9.375" style="30"/>
    <col min="2049" max="2049" width="90" style="30" customWidth="1"/>
    <col min="2050" max="2050" width="25.625" style="30" customWidth="1"/>
    <col min="2051" max="2304" width="9.375" style="30"/>
    <col min="2305" max="2305" width="90" style="30" customWidth="1"/>
    <col min="2306" max="2306" width="25.625" style="30" customWidth="1"/>
    <col min="2307" max="2560" width="9.375" style="30"/>
    <col min="2561" max="2561" width="90" style="30" customWidth="1"/>
    <col min="2562" max="2562" width="25.625" style="30" customWidth="1"/>
    <col min="2563" max="2816" width="9.375" style="30"/>
    <col min="2817" max="2817" width="90" style="30" customWidth="1"/>
    <col min="2818" max="2818" width="25.625" style="30" customWidth="1"/>
    <col min="2819" max="3072" width="9.375" style="30"/>
    <col min="3073" max="3073" width="90" style="30" customWidth="1"/>
    <col min="3074" max="3074" width="25.625" style="30" customWidth="1"/>
    <col min="3075" max="3328" width="9.375" style="30"/>
    <col min="3329" max="3329" width="90" style="30" customWidth="1"/>
    <col min="3330" max="3330" width="25.625" style="30" customWidth="1"/>
    <col min="3331" max="3584" width="9.375" style="30"/>
    <col min="3585" max="3585" width="90" style="30" customWidth="1"/>
    <col min="3586" max="3586" width="25.625" style="30" customWidth="1"/>
    <col min="3587" max="3840" width="9.375" style="30"/>
    <col min="3841" max="3841" width="90" style="30" customWidth="1"/>
    <col min="3842" max="3842" width="25.625" style="30" customWidth="1"/>
    <col min="3843" max="4096" width="9.375" style="30"/>
    <col min="4097" max="4097" width="90" style="30" customWidth="1"/>
    <col min="4098" max="4098" width="25.625" style="30" customWidth="1"/>
    <col min="4099" max="4352" width="9.375" style="30"/>
    <col min="4353" max="4353" width="90" style="30" customWidth="1"/>
    <col min="4354" max="4354" width="25.625" style="30" customWidth="1"/>
    <col min="4355" max="4608" width="9.375" style="30"/>
    <col min="4609" max="4609" width="90" style="30" customWidth="1"/>
    <col min="4610" max="4610" width="25.625" style="30" customWidth="1"/>
    <col min="4611" max="4864" width="9.375" style="30"/>
    <col min="4865" max="4865" width="90" style="30" customWidth="1"/>
    <col min="4866" max="4866" width="25.625" style="30" customWidth="1"/>
    <col min="4867" max="5120" width="9.375" style="30"/>
    <col min="5121" max="5121" width="90" style="30" customWidth="1"/>
    <col min="5122" max="5122" width="25.625" style="30" customWidth="1"/>
    <col min="5123" max="5376" width="9.375" style="30"/>
    <col min="5377" max="5377" width="90" style="30" customWidth="1"/>
    <col min="5378" max="5378" width="25.625" style="30" customWidth="1"/>
    <col min="5379" max="5632" width="9.375" style="30"/>
    <col min="5633" max="5633" width="90" style="30" customWidth="1"/>
    <col min="5634" max="5634" width="25.625" style="30" customWidth="1"/>
    <col min="5635" max="5888" width="9.375" style="30"/>
    <col min="5889" max="5889" width="90" style="30" customWidth="1"/>
    <col min="5890" max="5890" width="25.625" style="30" customWidth="1"/>
    <col min="5891" max="6144" width="9.375" style="30"/>
    <col min="6145" max="6145" width="90" style="30" customWidth="1"/>
    <col min="6146" max="6146" width="25.625" style="30" customWidth="1"/>
    <col min="6147" max="6400" width="9.375" style="30"/>
    <col min="6401" max="6401" width="90" style="30" customWidth="1"/>
    <col min="6402" max="6402" width="25.625" style="30" customWidth="1"/>
    <col min="6403" max="6656" width="9.375" style="30"/>
    <col min="6657" max="6657" width="90" style="30" customWidth="1"/>
    <col min="6658" max="6658" width="25.625" style="30" customWidth="1"/>
    <col min="6659" max="6912" width="9.375" style="30"/>
    <col min="6913" max="6913" width="90" style="30" customWidth="1"/>
    <col min="6914" max="6914" width="25.625" style="30" customWidth="1"/>
    <col min="6915" max="7168" width="9.375" style="30"/>
    <col min="7169" max="7169" width="90" style="30" customWidth="1"/>
    <col min="7170" max="7170" width="25.625" style="30" customWidth="1"/>
    <col min="7171" max="7424" width="9.375" style="30"/>
    <col min="7425" max="7425" width="90" style="30" customWidth="1"/>
    <col min="7426" max="7426" width="25.625" style="30" customWidth="1"/>
    <col min="7427" max="7680" width="9.375" style="30"/>
    <col min="7681" max="7681" width="90" style="30" customWidth="1"/>
    <col min="7682" max="7682" width="25.625" style="30" customWidth="1"/>
    <col min="7683" max="7936" width="9.375" style="30"/>
    <col min="7937" max="7937" width="90" style="30" customWidth="1"/>
    <col min="7938" max="7938" width="25.625" style="30" customWidth="1"/>
    <col min="7939" max="8192" width="9.375" style="30"/>
    <col min="8193" max="8193" width="90" style="30" customWidth="1"/>
    <col min="8194" max="8194" width="25.625" style="30" customWidth="1"/>
    <col min="8195" max="8448" width="9.375" style="30"/>
    <col min="8449" max="8449" width="90" style="30" customWidth="1"/>
    <col min="8450" max="8450" width="25.625" style="30" customWidth="1"/>
    <col min="8451" max="8704" width="9.375" style="30"/>
    <col min="8705" max="8705" width="90" style="30" customWidth="1"/>
    <col min="8706" max="8706" width="25.625" style="30" customWidth="1"/>
    <col min="8707" max="8960" width="9.375" style="30"/>
    <col min="8961" max="8961" width="90" style="30" customWidth="1"/>
    <col min="8962" max="8962" width="25.625" style="30" customWidth="1"/>
    <col min="8963" max="9216" width="9.375" style="30"/>
    <col min="9217" max="9217" width="90" style="30" customWidth="1"/>
    <col min="9218" max="9218" width="25.625" style="30" customWidth="1"/>
    <col min="9219" max="9472" width="9.375" style="30"/>
    <col min="9473" max="9473" width="90" style="30" customWidth="1"/>
    <col min="9474" max="9474" width="25.625" style="30" customWidth="1"/>
    <col min="9475" max="9728" width="9.375" style="30"/>
    <col min="9729" max="9729" width="90" style="30" customWidth="1"/>
    <col min="9730" max="9730" width="25.625" style="30" customWidth="1"/>
    <col min="9731" max="9984" width="9.375" style="30"/>
    <col min="9985" max="9985" width="90" style="30" customWidth="1"/>
    <col min="9986" max="9986" width="25.625" style="30" customWidth="1"/>
    <col min="9987" max="10240" width="9.375" style="30"/>
    <col min="10241" max="10241" width="90" style="30" customWidth="1"/>
    <col min="10242" max="10242" width="25.625" style="30" customWidth="1"/>
    <col min="10243" max="10496" width="9.375" style="30"/>
    <col min="10497" max="10497" width="90" style="30" customWidth="1"/>
    <col min="10498" max="10498" width="25.625" style="30" customWidth="1"/>
    <col min="10499" max="10752" width="9.375" style="30"/>
    <col min="10753" max="10753" width="90" style="30" customWidth="1"/>
    <col min="10754" max="10754" width="25.625" style="30" customWidth="1"/>
    <col min="10755" max="11008" width="9.375" style="30"/>
    <col min="11009" max="11009" width="90" style="30" customWidth="1"/>
    <col min="11010" max="11010" width="25.625" style="30" customWidth="1"/>
    <col min="11011" max="11264" width="9.375" style="30"/>
    <col min="11265" max="11265" width="90" style="30" customWidth="1"/>
    <col min="11266" max="11266" width="25.625" style="30" customWidth="1"/>
    <col min="11267" max="11520" width="9.375" style="30"/>
    <col min="11521" max="11521" width="90" style="30" customWidth="1"/>
    <col min="11522" max="11522" width="25.625" style="30" customWidth="1"/>
    <col min="11523" max="11776" width="9.375" style="30"/>
    <col min="11777" max="11777" width="90" style="30" customWidth="1"/>
    <col min="11778" max="11778" width="25.625" style="30" customWidth="1"/>
    <col min="11779" max="12032" width="9.375" style="30"/>
    <col min="12033" max="12033" width="90" style="30" customWidth="1"/>
    <col min="12034" max="12034" width="25.625" style="30" customWidth="1"/>
    <col min="12035" max="12288" width="9.375" style="30"/>
    <col min="12289" max="12289" width="90" style="30" customWidth="1"/>
    <col min="12290" max="12290" width="25.625" style="30" customWidth="1"/>
    <col min="12291" max="12544" width="9.375" style="30"/>
    <col min="12545" max="12545" width="90" style="30" customWidth="1"/>
    <col min="12546" max="12546" width="25.625" style="30" customWidth="1"/>
    <col min="12547" max="12800" width="9.375" style="30"/>
    <col min="12801" max="12801" width="90" style="30" customWidth="1"/>
    <col min="12802" max="12802" width="25.625" style="30" customWidth="1"/>
    <col min="12803" max="13056" width="9.375" style="30"/>
    <col min="13057" max="13057" width="90" style="30" customWidth="1"/>
    <col min="13058" max="13058" width="25.625" style="30" customWidth="1"/>
    <col min="13059" max="13312" width="9.375" style="30"/>
    <col min="13313" max="13313" width="90" style="30" customWidth="1"/>
    <col min="13314" max="13314" width="25.625" style="30" customWidth="1"/>
    <col min="13315" max="13568" width="9.375" style="30"/>
    <col min="13569" max="13569" width="90" style="30" customWidth="1"/>
    <col min="13570" max="13570" width="25.625" style="30" customWidth="1"/>
    <col min="13571" max="13824" width="9.375" style="30"/>
    <col min="13825" max="13825" width="90" style="30" customWidth="1"/>
    <col min="13826" max="13826" width="25.625" style="30" customWidth="1"/>
    <col min="13827" max="14080" width="9.375" style="30"/>
    <col min="14081" max="14081" width="90" style="30" customWidth="1"/>
    <col min="14082" max="14082" width="25.625" style="30" customWidth="1"/>
    <col min="14083" max="14336" width="9.375" style="30"/>
    <col min="14337" max="14337" width="90" style="30" customWidth="1"/>
    <col min="14338" max="14338" width="25.625" style="30" customWidth="1"/>
    <col min="14339" max="14592" width="9.375" style="30"/>
    <col min="14593" max="14593" width="90" style="30" customWidth="1"/>
    <col min="14594" max="14594" width="25.625" style="30" customWidth="1"/>
    <col min="14595" max="14848" width="9.375" style="30"/>
    <col min="14849" max="14849" width="90" style="30" customWidth="1"/>
    <col min="14850" max="14850" width="25.625" style="30" customWidth="1"/>
    <col min="14851" max="15104" width="9.375" style="30"/>
    <col min="15105" max="15105" width="90" style="30" customWidth="1"/>
    <col min="15106" max="15106" width="25.625" style="30" customWidth="1"/>
    <col min="15107" max="15360" width="9.375" style="30"/>
    <col min="15361" max="15361" width="90" style="30" customWidth="1"/>
    <col min="15362" max="15362" width="25.625" style="30" customWidth="1"/>
    <col min="15363" max="15616" width="9.375" style="30"/>
    <col min="15617" max="15617" width="90" style="30" customWidth="1"/>
    <col min="15618" max="15618" width="25.625" style="30" customWidth="1"/>
    <col min="15619" max="15872" width="9.375" style="30"/>
    <col min="15873" max="15873" width="90" style="30" customWidth="1"/>
    <col min="15874" max="15874" width="25.625" style="30" customWidth="1"/>
    <col min="15875" max="16128" width="9.375" style="30"/>
    <col min="16129" max="16129" width="90" style="30" customWidth="1"/>
    <col min="16130" max="16130" width="25.625" style="30" customWidth="1"/>
    <col min="16131" max="16384" width="9.375" style="30"/>
  </cols>
  <sheetData>
    <row r="1" spans="1:2" ht="24.9" customHeight="1">
      <c r="A1" s="338" t="s">
        <v>491</v>
      </c>
      <c r="B1" s="338"/>
    </row>
    <row r="2" spans="1:2" ht="24.9" customHeight="1">
      <c r="A2" s="338" t="s">
        <v>699</v>
      </c>
      <c r="B2" s="338"/>
    </row>
    <row r="3" spans="1:2" ht="24.9" customHeight="1">
      <c r="A3" s="335" t="s">
        <v>628</v>
      </c>
      <c r="B3" s="335"/>
    </row>
    <row r="5" spans="1:2" s="40" customFormat="1" ht="27.75" customHeight="1">
      <c r="A5" s="45" t="s">
        <v>482</v>
      </c>
      <c r="B5" s="45" t="s">
        <v>461</v>
      </c>
    </row>
    <row r="6" spans="1:2" ht="24.9" customHeight="1">
      <c r="A6" s="34"/>
      <c r="B6" s="34"/>
    </row>
    <row r="7" spans="1:2" ht="24.9" customHeight="1">
      <c r="A7" s="34"/>
      <c r="B7" s="34"/>
    </row>
    <row r="8" spans="1:2" ht="24.9" customHeight="1">
      <c r="A8" s="34"/>
      <c r="B8" s="34"/>
    </row>
    <row r="9" spans="1:2" ht="24.9" customHeight="1">
      <c r="A9" s="34"/>
      <c r="B9" s="34"/>
    </row>
    <row r="10" spans="1:2" ht="24.9" customHeight="1">
      <c r="A10" s="34"/>
      <c r="B10" s="34"/>
    </row>
    <row r="11" spans="1:2" ht="24.9" customHeight="1">
      <c r="A11" s="34"/>
      <c r="B11" s="34"/>
    </row>
    <row r="12" spans="1:2" ht="24.9" customHeight="1">
      <c r="A12" s="36"/>
      <c r="B12" s="36"/>
    </row>
    <row r="13" spans="1:2" ht="24.9" customHeight="1">
      <c r="A13" s="36"/>
      <c r="B13" s="36"/>
    </row>
    <row r="14" spans="1:2" ht="24.9" customHeight="1">
      <c r="A14" s="36"/>
      <c r="B14" s="36"/>
    </row>
    <row r="15" spans="1:2" ht="24.9" customHeight="1">
      <c r="A15" s="36"/>
      <c r="B15" s="36"/>
    </row>
    <row r="16" spans="1:2" ht="24.9" customHeight="1">
      <c r="A16" s="36"/>
      <c r="B16" s="36"/>
    </row>
    <row r="17" spans="1:2" ht="24.9" customHeight="1">
      <c r="A17" s="36"/>
      <c r="B17" s="36"/>
    </row>
    <row r="18" spans="1:2" ht="24.9" customHeight="1">
      <c r="A18" s="36"/>
      <c r="B18" s="36"/>
    </row>
    <row r="19" spans="1:2" ht="24.9" customHeight="1">
      <c r="A19" s="38"/>
      <c r="B19" s="38"/>
    </row>
  </sheetData>
  <mergeCells count="3">
    <mergeCell ref="A1:B1"/>
    <mergeCell ref="A2:B2"/>
    <mergeCell ref="A3:B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&amp;Rแบบฟอร์ม 1 (13/23)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view="pageBreakPreview" zoomScale="85" zoomScaleSheetLayoutView="85" workbookViewId="0">
      <selection activeCell="C12" sqref="C12"/>
    </sheetView>
  </sheetViews>
  <sheetFormatPr defaultColWidth="9.375" defaultRowHeight="18"/>
  <cols>
    <col min="1" max="1" width="35.375" style="204" customWidth="1"/>
    <col min="2" max="2" width="31.625" style="204" customWidth="1"/>
    <col min="3" max="3" width="25" style="204" customWidth="1"/>
    <col min="4" max="6" width="20.125" style="204" customWidth="1"/>
    <col min="7" max="16384" width="9.375" style="204"/>
  </cols>
  <sheetData>
    <row r="1" spans="1:6" ht="21">
      <c r="A1" s="369" t="s">
        <v>483</v>
      </c>
      <c r="B1" s="369"/>
      <c r="C1" s="369"/>
      <c r="D1" s="369"/>
      <c r="E1" s="369"/>
      <c r="F1" s="369"/>
    </row>
    <row r="2" spans="1:6" ht="21">
      <c r="A2" s="369" t="s">
        <v>699</v>
      </c>
      <c r="B2" s="369"/>
      <c r="C2" s="369"/>
      <c r="D2" s="369"/>
      <c r="E2" s="369"/>
      <c r="F2" s="369"/>
    </row>
    <row r="3" spans="1:6" ht="21">
      <c r="A3" s="205"/>
      <c r="B3" s="205"/>
      <c r="C3" s="205"/>
      <c r="D3" s="205"/>
      <c r="E3" s="205"/>
      <c r="F3" s="205"/>
    </row>
    <row r="4" spans="1:6" ht="21">
      <c r="A4" s="370" t="s">
        <v>637</v>
      </c>
      <c r="B4" s="370"/>
      <c r="C4" s="370"/>
      <c r="D4" s="370"/>
      <c r="E4" s="370"/>
      <c r="F4" s="370"/>
    </row>
    <row r="5" spans="1:6" ht="21.75" customHeight="1"/>
    <row r="6" spans="1:6" s="206" customFormat="1" ht="24.9" customHeight="1">
      <c r="A6" s="371" t="s">
        <v>482</v>
      </c>
      <c r="B6" s="371" t="s">
        <v>496</v>
      </c>
      <c r="C6" s="371" t="s">
        <v>638</v>
      </c>
      <c r="D6" s="371" t="s">
        <v>497</v>
      </c>
      <c r="E6" s="351" t="s">
        <v>477</v>
      </c>
      <c r="F6" s="351"/>
    </row>
    <row r="7" spans="1:6" s="206" customFormat="1" ht="24.9" customHeight="1">
      <c r="A7" s="371"/>
      <c r="B7" s="371"/>
      <c r="C7" s="371"/>
      <c r="D7" s="371"/>
      <c r="E7" s="195" t="s">
        <v>479</v>
      </c>
      <c r="F7" s="195" t="s">
        <v>480</v>
      </c>
    </row>
    <row r="8" spans="1:6" ht="24.9" customHeight="1">
      <c r="A8" s="207"/>
      <c r="B8" s="207"/>
      <c r="C8" s="207"/>
      <c r="D8" s="207"/>
      <c r="E8" s="207"/>
      <c r="F8" s="207"/>
    </row>
    <row r="9" spans="1:6" ht="24.9" customHeight="1">
      <c r="A9" s="208"/>
      <c r="B9" s="208"/>
      <c r="C9" s="208"/>
      <c r="D9" s="208"/>
      <c r="E9" s="208"/>
      <c r="F9" s="208"/>
    </row>
    <row r="10" spans="1:6" ht="24.9" customHeight="1">
      <c r="A10" s="208"/>
      <c r="B10" s="208"/>
      <c r="C10" s="208"/>
      <c r="D10" s="208"/>
      <c r="E10" s="208"/>
      <c r="F10" s="208"/>
    </row>
    <row r="11" spans="1:6" ht="24.9" customHeight="1">
      <c r="A11" s="208"/>
      <c r="B11" s="208"/>
      <c r="C11" s="208"/>
      <c r="D11" s="208"/>
      <c r="E11" s="208"/>
      <c r="F11" s="208"/>
    </row>
    <row r="12" spans="1:6" ht="24.9" customHeight="1">
      <c r="A12" s="208"/>
      <c r="B12" s="208"/>
      <c r="C12" s="208"/>
      <c r="D12" s="208"/>
      <c r="E12" s="208"/>
      <c r="F12" s="208"/>
    </row>
    <row r="13" spans="1:6" ht="24.9" customHeight="1">
      <c r="A13" s="208"/>
      <c r="B13" s="208"/>
      <c r="C13" s="208"/>
      <c r="D13" s="208"/>
      <c r="E13" s="208"/>
      <c r="F13" s="208"/>
    </row>
    <row r="14" spans="1:6" ht="24.9" customHeight="1">
      <c r="A14" s="208"/>
      <c r="B14" s="208"/>
      <c r="C14" s="208"/>
      <c r="D14" s="208"/>
      <c r="E14" s="208"/>
      <c r="F14" s="208"/>
    </row>
    <row r="15" spans="1:6" ht="24.9" customHeight="1">
      <c r="A15" s="208"/>
      <c r="B15" s="208"/>
      <c r="C15" s="208"/>
      <c r="D15" s="208"/>
      <c r="E15" s="208"/>
      <c r="F15" s="208"/>
    </row>
    <row r="16" spans="1:6" ht="24.9" customHeight="1">
      <c r="A16" s="209"/>
      <c r="B16" s="209"/>
      <c r="C16" s="209"/>
      <c r="D16" s="209"/>
      <c r="E16" s="209"/>
      <c r="F16" s="209"/>
    </row>
    <row r="17" spans="1:6" ht="24.9" customHeight="1">
      <c r="A17" s="210"/>
      <c r="B17" s="210"/>
      <c r="C17" s="210"/>
      <c r="D17" s="210"/>
      <c r="E17" s="210"/>
      <c r="F17" s="210"/>
    </row>
    <row r="18" spans="1:6" ht="21">
      <c r="A18" s="370" t="s">
        <v>639</v>
      </c>
      <c r="B18" s="370"/>
      <c r="C18" s="370"/>
      <c r="D18" s="370"/>
      <c r="E18" s="370"/>
      <c r="F18" s="370"/>
    </row>
    <row r="19" spans="1:6" ht="21.75" customHeight="1"/>
    <row r="20" spans="1:6" s="206" customFormat="1" ht="24.9" customHeight="1">
      <c r="A20" s="372" t="s">
        <v>482</v>
      </c>
      <c r="B20" s="372" t="s">
        <v>496</v>
      </c>
      <c r="C20" s="372" t="s">
        <v>638</v>
      </c>
      <c r="D20" s="374" t="s">
        <v>640</v>
      </c>
      <c r="E20" s="376" t="s">
        <v>641</v>
      </c>
      <c r="F20" s="336" t="s">
        <v>478</v>
      </c>
    </row>
    <row r="21" spans="1:6" s="206" customFormat="1" ht="24.9" customHeight="1">
      <c r="A21" s="373"/>
      <c r="B21" s="373"/>
      <c r="C21" s="373"/>
      <c r="D21" s="375"/>
      <c r="E21" s="377"/>
      <c r="F21" s="337"/>
    </row>
    <row r="22" spans="1:6" ht="24.9" customHeight="1">
      <c r="A22" s="207"/>
      <c r="B22" s="207"/>
      <c r="C22" s="207"/>
      <c r="D22" s="207"/>
      <c r="E22" s="207"/>
      <c r="F22" s="207"/>
    </row>
    <row r="23" spans="1:6" ht="24.9" customHeight="1">
      <c r="A23" s="208"/>
      <c r="B23" s="208"/>
      <c r="C23" s="208"/>
      <c r="D23" s="208"/>
      <c r="E23" s="208"/>
      <c r="F23" s="208"/>
    </row>
    <row r="24" spans="1:6" ht="24.9" customHeight="1">
      <c r="A24" s="208"/>
      <c r="B24" s="208"/>
      <c r="C24" s="208"/>
      <c r="D24" s="208"/>
      <c r="E24" s="208"/>
      <c r="F24" s="208"/>
    </row>
    <row r="25" spans="1:6" ht="24.9" customHeight="1">
      <c r="A25" s="208"/>
      <c r="B25" s="208"/>
      <c r="C25" s="208"/>
      <c r="D25" s="208"/>
      <c r="E25" s="208"/>
      <c r="F25" s="208"/>
    </row>
    <row r="26" spans="1:6" ht="24.9" customHeight="1">
      <c r="A26" s="208"/>
      <c r="B26" s="208"/>
      <c r="C26" s="208"/>
      <c r="D26" s="208"/>
      <c r="E26" s="208"/>
      <c r="F26" s="208"/>
    </row>
    <row r="27" spans="1:6" ht="24.9" customHeight="1">
      <c r="A27" s="208"/>
      <c r="B27" s="208"/>
      <c r="C27" s="208"/>
      <c r="D27" s="208"/>
      <c r="E27" s="208"/>
      <c r="F27" s="208"/>
    </row>
    <row r="28" spans="1:6" ht="24.9" customHeight="1">
      <c r="A28" s="208"/>
      <c r="B28" s="208"/>
      <c r="C28" s="208"/>
      <c r="D28" s="208"/>
      <c r="E28" s="208"/>
      <c r="F28" s="208"/>
    </row>
    <row r="29" spans="1:6" ht="24.9" customHeight="1">
      <c r="A29" s="208"/>
      <c r="B29" s="208"/>
      <c r="C29" s="208"/>
      <c r="D29" s="208"/>
      <c r="E29" s="208"/>
      <c r="F29" s="208"/>
    </row>
    <row r="30" spans="1:6" ht="24.9" customHeight="1">
      <c r="A30" s="209"/>
      <c r="B30" s="209"/>
      <c r="C30" s="209"/>
      <c r="D30" s="209"/>
      <c r="E30" s="209"/>
      <c r="F30" s="209"/>
    </row>
    <row r="32" spans="1:6" s="206" customFormat="1">
      <c r="A32" s="206" t="s">
        <v>642</v>
      </c>
    </row>
  </sheetData>
  <mergeCells count="15">
    <mergeCell ref="A18:F18"/>
    <mergeCell ref="A20:A21"/>
    <mergeCell ref="B20:B21"/>
    <mergeCell ref="C20:C21"/>
    <mergeCell ref="D20:D21"/>
    <mergeCell ref="E20:E21"/>
    <mergeCell ref="F20:F21"/>
    <mergeCell ref="A1:F1"/>
    <mergeCell ref="A2:F2"/>
    <mergeCell ref="A4:F4"/>
    <mergeCell ref="A6:A7"/>
    <mergeCell ref="B6:B7"/>
    <mergeCell ref="C6:C7"/>
    <mergeCell ref="D6:D7"/>
    <mergeCell ref="E6:F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9" orientation="portrait" blackAndWhite="1" r:id="rId1"/>
  <headerFooter>
    <oddHeader>&amp;Rแบบฟอร์ม 1 (14/23)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view="pageBreakPreview" zoomScaleSheetLayoutView="100" workbookViewId="0">
      <selection activeCell="E11" sqref="E11"/>
    </sheetView>
  </sheetViews>
  <sheetFormatPr defaultRowHeight="19.8"/>
  <cols>
    <col min="1" max="1" width="30" customWidth="1"/>
    <col min="2" max="2" width="27.625" customWidth="1"/>
    <col min="3" max="5" width="19.375" customWidth="1"/>
    <col min="6" max="6" width="25.125" customWidth="1"/>
    <col min="7" max="7" width="28.5" customWidth="1"/>
  </cols>
  <sheetData>
    <row r="1" spans="1:8" s="30" customFormat="1" ht="24.9" customHeight="1">
      <c r="A1" s="338" t="s">
        <v>492</v>
      </c>
      <c r="B1" s="338"/>
      <c r="C1" s="338"/>
      <c r="D1" s="338"/>
      <c r="E1" s="338"/>
      <c r="F1" s="338"/>
      <c r="G1" s="338"/>
    </row>
    <row r="2" spans="1:8" s="30" customFormat="1" ht="24.9" customHeight="1">
      <c r="A2" s="338" t="s">
        <v>699</v>
      </c>
      <c r="B2" s="338"/>
      <c r="C2" s="338"/>
      <c r="D2" s="338"/>
      <c r="E2" s="338"/>
      <c r="F2" s="338"/>
      <c r="G2" s="338"/>
    </row>
    <row r="3" spans="1:8" s="30" customFormat="1" ht="24.9" customHeight="1">
      <c r="A3" s="335" t="s">
        <v>635</v>
      </c>
      <c r="B3" s="335"/>
      <c r="C3" s="335"/>
      <c r="D3" s="335"/>
      <c r="E3" s="335"/>
      <c r="F3" s="335"/>
      <c r="G3" s="335"/>
      <c r="H3" s="48"/>
    </row>
    <row r="4" spans="1:8" s="30" customFormat="1" ht="24.9" customHeight="1">
      <c r="A4" s="193"/>
      <c r="B4" s="193"/>
      <c r="C4" s="193"/>
      <c r="D4" s="193"/>
      <c r="E4" s="193"/>
      <c r="F4" s="193"/>
      <c r="G4" s="193"/>
    </row>
    <row r="5" spans="1:8" s="30" customFormat="1" ht="12" customHeight="1"/>
    <row r="6" spans="1:8" s="46" customFormat="1" ht="24.9" customHeight="1">
      <c r="A6" s="356" t="s">
        <v>482</v>
      </c>
      <c r="B6" s="356" t="s">
        <v>462</v>
      </c>
      <c r="C6" s="356" t="s">
        <v>630</v>
      </c>
      <c r="D6" s="356"/>
      <c r="E6" s="356"/>
      <c r="F6" s="356" t="s">
        <v>461</v>
      </c>
      <c r="G6" s="356" t="s">
        <v>478</v>
      </c>
    </row>
    <row r="7" spans="1:8" s="46" customFormat="1" ht="24.9" customHeight="1">
      <c r="A7" s="356"/>
      <c r="B7" s="356"/>
      <c r="C7" s="196" t="s">
        <v>619</v>
      </c>
      <c r="D7" s="196" t="s">
        <v>620</v>
      </c>
      <c r="E7" s="196" t="s">
        <v>470</v>
      </c>
      <c r="F7" s="356"/>
      <c r="G7" s="356"/>
    </row>
    <row r="8" spans="1:8" s="30" customFormat="1" ht="24.9" customHeight="1">
      <c r="A8" s="201"/>
      <c r="B8" s="201"/>
      <c r="C8" s="201"/>
      <c r="D8" s="201"/>
      <c r="E8" s="201"/>
      <c r="F8" s="201"/>
      <c r="G8" s="201"/>
    </row>
    <row r="9" spans="1:8" s="30" customFormat="1" ht="24.9" customHeight="1">
      <c r="A9" s="36"/>
      <c r="B9" s="36"/>
      <c r="C9" s="36"/>
      <c r="D9" s="36"/>
      <c r="E9" s="36"/>
      <c r="F9" s="36"/>
      <c r="G9" s="36"/>
    </row>
    <row r="10" spans="1:8" s="30" customFormat="1" ht="24.9" customHeight="1">
      <c r="A10" s="36"/>
      <c r="B10" s="36"/>
      <c r="C10" s="36"/>
      <c r="D10" s="36"/>
      <c r="E10" s="36"/>
      <c r="F10" s="36"/>
      <c r="G10" s="36"/>
    </row>
    <row r="11" spans="1:8" s="30" customFormat="1" ht="24.9" customHeight="1">
      <c r="A11" s="36"/>
      <c r="B11" s="36"/>
      <c r="C11" s="36"/>
      <c r="D11" s="36"/>
      <c r="E11" s="36"/>
      <c r="F11" s="36"/>
      <c r="G11" s="36"/>
    </row>
    <row r="12" spans="1:8" s="30" customFormat="1" ht="24.9" customHeight="1">
      <c r="A12" s="36"/>
      <c r="B12" s="36"/>
      <c r="C12" s="36"/>
      <c r="D12" s="36"/>
      <c r="E12" s="36"/>
      <c r="F12" s="36"/>
      <c r="G12" s="36"/>
    </row>
    <row r="13" spans="1:8" s="30" customFormat="1" ht="24.9" customHeight="1">
      <c r="A13" s="36"/>
      <c r="B13" s="36"/>
      <c r="C13" s="36"/>
      <c r="D13" s="36"/>
      <c r="E13" s="36"/>
      <c r="F13" s="36"/>
      <c r="G13" s="36"/>
    </row>
    <row r="14" spans="1:8" s="30" customFormat="1" ht="24.9" customHeight="1">
      <c r="A14" s="36"/>
      <c r="B14" s="36"/>
      <c r="C14" s="36"/>
      <c r="D14" s="36"/>
      <c r="E14" s="36"/>
      <c r="F14" s="36"/>
      <c r="G14" s="36"/>
    </row>
    <row r="15" spans="1:8" s="30" customFormat="1" ht="24.9" customHeight="1">
      <c r="A15" s="36"/>
      <c r="B15" s="36"/>
      <c r="C15" s="36"/>
      <c r="D15" s="36"/>
      <c r="E15" s="36"/>
      <c r="F15" s="36"/>
      <c r="G15" s="36"/>
    </row>
    <row r="16" spans="1:8" s="30" customFormat="1" ht="24.9" customHeight="1">
      <c r="A16" s="38"/>
      <c r="B16" s="38"/>
      <c r="C16" s="38"/>
      <c r="D16" s="38"/>
      <c r="E16" s="38"/>
      <c r="F16" s="38"/>
      <c r="G16" s="38"/>
    </row>
  </sheetData>
  <mergeCells count="8">
    <mergeCell ref="A1:G1"/>
    <mergeCell ref="A2:G2"/>
    <mergeCell ref="A3:G3"/>
    <mergeCell ref="A6:A7"/>
    <mergeCell ref="B6:B7"/>
    <mergeCell ref="C6:E6"/>
    <mergeCell ref="F6:F7"/>
    <mergeCell ref="G6:G7"/>
  </mergeCells>
  <pageMargins left="0.78740157480314965" right="0.27559055118110237" top="0.74803149606299213" bottom="0.74803149606299213" header="0.31496062992125984" footer="0.31496062992125984"/>
  <pageSetup paperSize="9" scale="95" orientation="landscape" r:id="rId1"/>
  <headerFooter>
    <oddHeader>&amp;Rแบบฟอร์ม 1 (15/23)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view="pageBreakPreview" zoomScaleSheetLayoutView="100" workbookViewId="0">
      <selection activeCell="L10" sqref="L10"/>
    </sheetView>
  </sheetViews>
  <sheetFormatPr defaultColWidth="9.375" defaultRowHeight="21"/>
  <cols>
    <col min="1" max="1" width="19.875" style="212" customWidth="1"/>
    <col min="2" max="2" width="23" style="212" customWidth="1"/>
    <col min="3" max="3" width="20.375" style="212" customWidth="1"/>
    <col min="4" max="4" width="21.125" style="212" customWidth="1"/>
    <col min="5" max="5" width="18.875" style="212" customWidth="1"/>
    <col min="6" max="6" width="22.625" style="212" bestFit="1" customWidth="1"/>
    <col min="7" max="16384" width="9.375" style="212"/>
  </cols>
  <sheetData>
    <row r="1" spans="1:14">
      <c r="A1" s="338" t="s">
        <v>483</v>
      </c>
      <c r="B1" s="338"/>
      <c r="C1" s="338"/>
      <c r="D1" s="338"/>
      <c r="E1" s="338"/>
      <c r="F1" s="338"/>
      <c r="G1" s="39"/>
      <c r="H1" s="39"/>
      <c r="I1" s="39"/>
      <c r="J1" s="39"/>
      <c r="K1" s="39"/>
      <c r="L1" s="39"/>
      <c r="M1" s="39"/>
      <c r="N1" s="39"/>
    </row>
    <row r="2" spans="1:14">
      <c r="A2" s="338" t="s">
        <v>699</v>
      </c>
      <c r="B2" s="338"/>
      <c r="C2" s="338"/>
      <c r="D2" s="338"/>
      <c r="E2" s="338"/>
      <c r="F2" s="338"/>
      <c r="G2" s="39"/>
      <c r="H2" s="39"/>
      <c r="I2" s="39"/>
      <c r="J2" s="39"/>
      <c r="K2" s="39"/>
      <c r="L2" s="39"/>
      <c r="M2" s="39"/>
      <c r="N2" s="39"/>
    </row>
    <row r="3" spans="1:14">
      <c r="A3" s="378" t="s">
        <v>645</v>
      </c>
      <c r="B3" s="378"/>
      <c r="C3" s="378"/>
      <c r="D3" s="378"/>
      <c r="E3" s="378"/>
      <c r="F3" s="378"/>
    </row>
    <row r="5" spans="1:14" s="215" customFormat="1">
      <c r="A5" s="379" t="s">
        <v>32</v>
      </c>
      <c r="B5" s="379" t="s">
        <v>646</v>
      </c>
      <c r="C5" s="379" t="s">
        <v>647</v>
      </c>
      <c r="D5" s="379" t="s">
        <v>648</v>
      </c>
      <c r="E5" s="216" t="s">
        <v>649</v>
      </c>
      <c r="F5" s="381" t="s">
        <v>705</v>
      </c>
    </row>
    <row r="6" spans="1:14" s="215" customFormat="1">
      <c r="A6" s="380"/>
      <c r="B6" s="380"/>
      <c r="C6" s="380"/>
      <c r="D6" s="380"/>
      <c r="E6" s="217" t="s">
        <v>650</v>
      </c>
      <c r="F6" s="382"/>
    </row>
    <row r="7" spans="1:14">
      <c r="A7" s="218"/>
      <c r="B7" s="218"/>
      <c r="C7" s="218"/>
      <c r="D7" s="218"/>
      <c r="E7" s="218"/>
      <c r="F7" s="218"/>
    </row>
    <row r="8" spans="1:14">
      <c r="A8" s="213"/>
      <c r="B8" s="213"/>
      <c r="C8" s="213"/>
      <c r="D8" s="213"/>
      <c r="E8" s="213"/>
      <c r="F8" s="213"/>
    </row>
    <row r="9" spans="1:14">
      <c r="A9" s="213"/>
      <c r="B9" s="213"/>
      <c r="C9" s="213"/>
      <c r="D9" s="213"/>
      <c r="E9" s="213"/>
      <c r="F9" s="213"/>
    </row>
    <row r="10" spans="1:14">
      <c r="A10" s="213"/>
      <c r="B10" s="213"/>
      <c r="C10" s="213"/>
      <c r="D10" s="213"/>
      <c r="E10" s="213"/>
      <c r="F10" s="213"/>
    </row>
    <row r="11" spans="1:14">
      <c r="A11" s="213"/>
      <c r="B11" s="213"/>
      <c r="C11" s="213"/>
      <c r="D11" s="213"/>
      <c r="E11" s="213"/>
      <c r="F11" s="213"/>
    </row>
    <row r="12" spans="1:14">
      <c r="A12" s="213"/>
      <c r="B12" s="213"/>
      <c r="C12" s="213"/>
      <c r="D12" s="213"/>
      <c r="E12" s="213"/>
      <c r="F12" s="213"/>
    </row>
    <row r="13" spans="1:14">
      <c r="A13" s="213"/>
      <c r="B13" s="213"/>
      <c r="C13" s="213"/>
      <c r="D13" s="213"/>
      <c r="E13" s="213"/>
      <c r="F13" s="213"/>
    </row>
    <row r="14" spans="1:14">
      <c r="A14" s="213"/>
      <c r="B14" s="213"/>
      <c r="C14" s="213"/>
      <c r="D14" s="213"/>
      <c r="E14" s="213"/>
      <c r="F14" s="213"/>
    </row>
    <row r="15" spans="1:14">
      <c r="A15" s="213"/>
      <c r="B15" s="213"/>
      <c r="C15" s="213"/>
      <c r="D15" s="213"/>
      <c r="E15" s="213"/>
      <c r="F15" s="213"/>
    </row>
    <row r="16" spans="1:14">
      <c r="A16" s="213"/>
      <c r="B16" s="213"/>
      <c r="C16" s="213"/>
      <c r="D16" s="213"/>
      <c r="E16" s="213"/>
      <c r="F16" s="213"/>
    </row>
    <row r="17" spans="1:6">
      <c r="A17" s="213"/>
      <c r="B17" s="213"/>
      <c r="C17" s="213"/>
      <c r="D17" s="213"/>
      <c r="E17" s="213"/>
      <c r="F17" s="213"/>
    </row>
    <row r="18" spans="1:6">
      <c r="A18" s="213"/>
      <c r="B18" s="213"/>
      <c r="C18" s="213"/>
      <c r="D18" s="213"/>
      <c r="E18" s="213"/>
      <c r="F18" s="213"/>
    </row>
    <row r="19" spans="1:6">
      <c r="A19" s="213"/>
      <c r="B19" s="213"/>
      <c r="C19" s="213"/>
      <c r="D19" s="213"/>
      <c r="E19" s="213"/>
      <c r="F19" s="213"/>
    </row>
    <row r="20" spans="1:6">
      <c r="A20" s="213"/>
      <c r="B20" s="213"/>
      <c r="C20" s="213"/>
      <c r="D20" s="213"/>
      <c r="E20" s="213"/>
      <c r="F20" s="213"/>
    </row>
    <row r="21" spans="1:6">
      <c r="A21" s="213"/>
      <c r="B21" s="213"/>
      <c r="C21" s="213"/>
      <c r="D21" s="213"/>
      <c r="E21" s="213"/>
      <c r="F21" s="213"/>
    </row>
    <row r="22" spans="1:6">
      <c r="A22" s="214"/>
      <c r="B22" s="214"/>
      <c r="C22" s="214"/>
      <c r="D22" s="214"/>
      <c r="E22" s="214"/>
      <c r="F22" s="214"/>
    </row>
  </sheetData>
  <mergeCells count="8">
    <mergeCell ref="A1:F1"/>
    <mergeCell ref="A2:F2"/>
    <mergeCell ref="A3:F3"/>
    <mergeCell ref="A5:A6"/>
    <mergeCell ref="B5:B6"/>
    <mergeCell ref="C5:C6"/>
    <mergeCell ref="D5:D6"/>
    <mergeCell ref="F5:F6"/>
  </mergeCells>
  <pageMargins left="0.70866141732283472" right="0.59055118110236227" top="0.74803149606299213" bottom="0.74803149606299213" header="0.31496062992125984" footer="0.31496062992125984"/>
  <pageSetup paperSize="9" scale="85" orientation="portrait" r:id="rId1"/>
  <headerFooter>
    <oddHeader>&amp;Rแบบฟอร์ม 1 (19/23)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topLeftCell="A19" workbookViewId="0">
      <selection activeCell="G11" sqref="G11"/>
    </sheetView>
  </sheetViews>
  <sheetFormatPr defaultColWidth="12.125" defaultRowHeight="21"/>
  <cols>
    <col min="1" max="1" width="23.5" style="243" customWidth="1"/>
    <col min="2" max="2" width="38.625" style="243" customWidth="1"/>
    <col min="3" max="3" width="18.125" style="243" customWidth="1"/>
    <col min="4" max="4" width="22" style="243" customWidth="1"/>
    <col min="5" max="5" width="20.875" style="243" customWidth="1"/>
    <col min="6" max="6" width="23.5" style="243" customWidth="1"/>
    <col min="7" max="7" width="30.625" style="243" customWidth="1"/>
    <col min="8" max="8" width="23.625" style="243" customWidth="1"/>
    <col min="9" max="9" width="31.875" style="243" customWidth="1"/>
    <col min="10" max="16384" width="12.125" style="243"/>
  </cols>
  <sheetData>
    <row r="1" spans="1:13">
      <c r="H1" s="244"/>
    </row>
    <row r="2" spans="1:13">
      <c r="A2" s="386" t="s">
        <v>747</v>
      </c>
      <c r="B2" s="386"/>
      <c r="C2" s="386"/>
      <c r="D2" s="386"/>
      <c r="E2" s="386"/>
      <c r="F2" s="386"/>
      <c r="G2" s="386"/>
      <c r="H2" s="386"/>
    </row>
    <row r="3" spans="1:13">
      <c r="A3" s="386" t="s">
        <v>745</v>
      </c>
      <c r="B3" s="386"/>
      <c r="C3" s="386"/>
      <c r="D3" s="386"/>
      <c r="E3" s="386"/>
      <c r="F3" s="386"/>
      <c r="G3" s="386"/>
      <c r="H3" s="386"/>
    </row>
    <row r="4" spans="1:13">
      <c r="A4" s="386" t="s">
        <v>708</v>
      </c>
      <c r="B4" s="386"/>
      <c r="C4" s="386"/>
      <c r="D4" s="386"/>
      <c r="E4" s="386"/>
      <c r="F4" s="386"/>
      <c r="G4" s="386"/>
      <c r="H4" s="386"/>
    </row>
    <row r="5" spans="1:13">
      <c r="A5" s="280"/>
      <c r="B5" s="280"/>
      <c r="C5" s="280"/>
      <c r="D5" s="280"/>
      <c r="E5" s="280"/>
      <c r="F5" s="280"/>
      <c r="G5" s="280"/>
      <c r="H5" s="280"/>
    </row>
    <row r="6" spans="1:13" ht="21" customHeight="1">
      <c r="A6" s="245" t="s">
        <v>696</v>
      </c>
      <c r="B6" s="281" t="s">
        <v>695</v>
      </c>
      <c r="C6" s="384" t="s">
        <v>500</v>
      </c>
      <c r="D6" s="385"/>
      <c r="E6" s="385"/>
      <c r="F6" s="387" t="s">
        <v>682</v>
      </c>
      <c r="G6" s="387" t="s">
        <v>766</v>
      </c>
      <c r="H6" s="389" t="s">
        <v>478</v>
      </c>
      <c r="I6" s="246"/>
      <c r="J6" s="246"/>
      <c r="K6" s="246"/>
      <c r="L6" s="246"/>
      <c r="M6" s="246"/>
    </row>
    <row r="7" spans="1:13">
      <c r="A7" s="247"/>
      <c r="B7" s="248"/>
      <c r="C7" s="245" t="s">
        <v>750</v>
      </c>
      <c r="D7" s="245" t="s">
        <v>751</v>
      </c>
      <c r="E7" s="245" t="s">
        <v>795</v>
      </c>
      <c r="F7" s="388"/>
      <c r="G7" s="388"/>
      <c r="H7" s="390"/>
      <c r="I7" s="246"/>
      <c r="J7" s="246"/>
      <c r="K7" s="246"/>
      <c r="L7" s="246"/>
      <c r="M7" s="246"/>
    </row>
    <row r="8" spans="1:13">
      <c r="A8" s="282"/>
      <c r="B8" s="305"/>
      <c r="C8" s="282" t="s">
        <v>783</v>
      </c>
      <c r="D8" s="282" t="s">
        <v>783</v>
      </c>
      <c r="E8" s="282"/>
      <c r="F8" s="304" t="s">
        <v>799</v>
      </c>
      <c r="G8" s="304" t="s">
        <v>758</v>
      </c>
      <c r="H8" s="390"/>
      <c r="I8" s="246"/>
      <c r="J8" s="246"/>
      <c r="K8" s="246"/>
      <c r="L8" s="246"/>
      <c r="M8" s="246"/>
    </row>
    <row r="9" spans="1:13">
      <c r="A9" s="249" t="s">
        <v>503</v>
      </c>
      <c r="B9" s="250" t="s">
        <v>504</v>
      </c>
      <c r="C9" s="249" t="s">
        <v>505</v>
      </c>
      <c r="D9" s="249" t="s">
        <v>506</v>
      </c>
      <c r="E9" s="249" t="s">
        <v>507</v>
      </c>
      <c r="F9" s="249" t="s">
        <v>508</v>
      </c>
      <c r="G9" s="249" t="s">
        <v>759</v>
      </c>
      <c r="H9" s="391"/>
    </row>
    <row r="10" spans="1:13">
      <c r="A10" s="251"/>
      <c r="B10" s="251"/>
      <c r="C10" s="251"/>
      <c r="D10" s="251"/>
      <c r="E10" s="251"/>
      <c r="F10" s="251"/>
      <c r="G10" s="251"/>
      <c r="H10" s="251"/>
    </row>
    <row r="11" spans="1:13">
      <c r="A11" s="251"/>
      <c r="B11" s="251"/>
      <c r="C11" s="251"/>
      <c r="D11" s="251"/>
      <c r="E11" s="251"/>
      <c r="F11" s="251"/>
      <c r="G11" s="251"/>
      <c r="H11" s="251"/>
    </row>
    <row r="12" spans="1:13">
      <c r="A12" s="251"/>
      <c r="B12" s="251"/>
      <c r="C12" s="251"/>
      <c r="D12" s="251"/>
      <c r="E12" s="251"/>
      <c r="F12" s="251"/>
      <c r="G12" s="251"/>
      <c r="H12" s="251"/>
    </row>
    <row r="13" spans="1:13">
      <c r="A13" s="251"/>
      <c r="B13" s="251"/>
      <c r="C13" s="251"/>
      <c r="D13" s="251"/>
      <c r="E13" s="251"/>
      <c r="F13" s="251"/>
      <c r="G13" s="251"/>
      <c r="H13" s="251"/>
    </row>
    <row r="14" spans="1:13">
      <c r="A14" s="251"/>
      <c r="B14" s="251"/>
      <c r="C14" s="251"/>
      <c r="D14" s="251"/>
      <c r="E14" s="251"/>
      <c r="F14" s="251"/>
      <c r="G14" s="251"/>
      <c r="H14" s="251"/>
    </row>
    <row r="15" spans="1:13">
      <c r="A15" s="251"/>
      <c r="B15" s="251"/>
      <c r="C15" s="251"/>
      <c r="D15" s="251"/>
      <c r="E15" s="251"/>
      <c r="F15" s="251"/>
      <c r="G15" s="251"/>
      <c r="H15" s="251"/>
    </row>
    <row r="16" spans="1:13">
      <c r="A16" s="251"/>
      <c r="B16" s="251"/>
      <c r="C16" s="251"/>
      <c r="D16" s="251"/>
      <c r="E16" s="251"/>
      <c r="F16" s="251"/>
      <c r="G16" s="251"/>
      <c r="H16" s="251"/>
    </row>
    <row r="17" spans="1:8">
      <c r="A17" s="251"/>
      <c r="B17" s="251"/>
      <c r="C17" s="251"/>
      <c r="D17" s="251"/>
      <c r="E17" s="251"/>
      <c r="F17" s="251"/>
      <c r="G17" s="251"/>
      <c r="H17" s="251"/>
    </row>
    <row r="18" spans="1:8">
      <c r="A18" s="251"/>
      <c r="B18" s="251"/>
      <c r="C18" s="251"/>
      <c r="D18" s="251"/>
      <c r="E18" s="251"/>
      <c r="F18" s="251"/>
      <c r="G18" s="251"/>
      <c r="H18" s="251"/>
    </row>
    <row r="19" spans="1:8">
      <c r="A19" s="251"/>
      <c r="B19" s="251"/>
      <c r="C19" s="251"/>
      <c r="D19" s="251"/>
      <c r="E19" s="251"/>
      <c r="F19" s="251"/>
      <c r="G19" s="251"/>
      <c r="H19" s="251"/>
    </row>
    <row r="20" spans="1:8">
      <c r="A20" s="251"/>
      <c r="B20" s="251"/>
      <c r="C20" s="251"/>
      <c r="D20" s="251"/>
      <c r="E20" s="251"/>
      <c r="F20" s="251"/>
      <c r="G20" s="251"/>
      <c r="H20" s="251"/>
    </row>
    <row r="21" spans="1:8">
      <c r="A21" s="251"/>
      <c r="B21" s="251"/>
      <c r="C21" s="251"/>
      <c r="D21" s="251"/>
      <c r="E21" s="251"/>
      <c r="F21" s="251"/>
      <c r="G21" s="251"/>
      <c r="H21" s="251"/>
    </row>
    <row r="22" spans="1:8">
      <c r="A22" s="251"/>
      <c r="B22" s="251"/>
      <c r="C22" s="251"/>
      <c r="D22" s="251"/>
      <c r="E22" s="251"/>
      <c r="F22" s="251"/>
      <c r="G22" s="251"/>
      <c r="H22" s="251"/>
    </row>
    <row r="23" spans="1:8">
      <c r="A23" s="251"/>
      <c r="B23" s="251"/>
      <c r="C23" s="251"/>
      <c r="D23" s="251"/>
      <c r="E23" s="251"/>
      <c r="F23" s="251"/>
      <c r="G23" s="251"/>
      <c r="H23" s="251"/>
    </row>
    <row r="24" spans="1:8">
      <c r="A24" s="251"/>
      <c r="B24" s="251"/>
      <c r="C24" s="251"/>
      <c r="D24" s="251"/>
      <c r="E24" s="251"/>
      <c r="F24" s="251"/>
      <c r="G24" s="251"/>
      <c r="H24" s="251"/>
    </row>
    <row r="25" spans="1:8">
      <c r="A25" s="251"/>
      <c r="B25" s="251"/>
      <c r="C25" s="251"/>
      <c r="D25" s="251"/>
      <c r="E25" s="251"/>
      <c r="F25" s="251"/>
      <c r="G25" s="251"/>
      <c r="H25" s="251"/>
    </row>
    <row r="26" spans="1:8">
      <c r="A26" s="251"/>
      <c r="B26" s="251"/>
      <c r="C26" s="251"/>
      <c r="D26" s="251"/>
      <c r="E26" s="251"/>
      <c r="F26" s="251"/>
      <c r="G26" s="251"/>
      <c r="H26" s="251"/>
    </row>
    <row r="27" spans="1:8">
      <c r="A27" s="251"/>
      <c r="B27" s="251"/>
      <c r="C27" s="251"/>
      <c r="D27" s="251"/>
      <c r="E27" s="251"/>
      <c r="F27" s="251"/>
      <c r="G27" s="251"/>
      <c r="H27" s="251"/>
    </row>
    <row r="28" spans="1:8">
      <c r="A28" s="251"/>
      <c r="B28" s="251"/>
      <c r="C28" s="251"/>
      <c r="D28" s="251"/>
      <c r="E28" s="251"/>
      <c r="F28" s="251"/>
      <c r="G28" s="251"/>
      <c r="H28" s="251"/>
    </row>
    <row r="29" spans="1:8">
      <c r="A29" s="383" t="s">
        <v>33</v>
      </c>
      <c r="B29" s="383"/>
      <c r="C29" s="252"/>
      <c r="D29" s="252"/>
      <c r="E29" s="252"/>
      <c r="F29" s="252"/>
      <c r="G29" s="252"/>
      <c r="H29" s="252"/>
    </row>
    <row r="30" spans="1:8" ht="22.5" customHeight="1"/>
    <row r="31" spans="1:8">
      <c r="A31" s="280" t="s">
        <v>697</v>
      </c>
      <c r="B31" s="243" t="s">
        <v>760</v>
      </c>
    </row>
    <row r="32" spans="1:8">
      <c r="A32" s="244"/>
      <c r="B32" s="253" t="s">
        <v>763</v>
      </c>
    </row>
    <row r="33" spans="1:1">
      <c r="A33" s="244"/>
    </row>
  </sheetData>
  <mergeCells count="8">
    <mergeCell ref="A29:B29"/>
    <mergeCell ref="C6:E6"/>
    <mergeCell ref="A2:H2"/>
    <mergeCell ref="A3:H3"/>
    <mergeCell ref="A4:H4"/>
    <mergeCell ref="F6:F7"/>
    <mergeCell ref="G6:G7"/>
    <mergeCell ref="H6:H9"/>
  </mergeCells>
  <printOptions horizontalCentered="1"/>
  <pageMargins left="0.31496062992125984" right="0.15748031496062992" top="0.47244094488188981" bottom="0.47244094488188981" header="0.31496062992125984" footer="0.31496062992125984"/>
  <pageSetup paperSize="221" scale="78" orientation="landscape" r:id="rId1"/>
  <headerFooter>
    <oddHeader>&amp;R&amp;18แบบฟอร์ม 1 (17/23)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topLeftCell="A22" workbookViewId="0">
      <selection activeCell="F34" sqref="F34"/>
    </sheetView>
  </sheetViews>
  <sheetFormatPr defaultColWidth="12.125" defaultRowHeight="21"/>
  <cols>
    <col min="1" max="1" width="23.5" style="243" customWidth="1"/>
    <col min="2" max="2" width="38.625" style="243" customWidth="1"/>
    <col min="3" max="3" width="18.125" style="243" customWidth="1"/>
    <col min="4" max="4" width="22" style="243" customWidth="1"/>
    <col min="5" max="5" width="20.875" style="243" customWidth="1"/>
    <col min="6" max="6" width="23.5" style="243" customWidth="1"/>
    <col min="7" max="7" width="30.625" style="243" customWidth="1"/>
    <col min="8" max="8" width="23.625" style="243" customWidth="1"/>
    <col min="9" max="9" width="31.875" style="243" customWidth="1"/>
    <col min="10" max="16384" width="12.125" style="243"/>
  </cols>
  <sheetData>
    <row r="1" spans="1:13">
      <c r="H1" s="244"/>
    </row>
    <row r="2" spans="1:13">
      <c r="A2" s="386" t="s">
        <v>747</v>
      </c>
      <c r="B2" s="386"/>
      <c r="C2" s="386"/>
      <c r="D2" s="386"/>
      <c r="E2" s="386"/>
      <c r="F2" s="386"/>
      <c r="G2" s="386"/>
      <c r="H2" s="386"/>
    </row>
    <row r="3" spans="1:13">
      <c r="A3" s="386" t="s">
        <v>746</v>
      </c>
      <c r="B3" s="386"/>
      <c r="C3" s="386"/>
      <c r="D3" s="386"/>
      <c r="E3" s="386"/>
      <c r="F3" s="386"/>
      <c r="G3" s="386"/>
      <c r="H3" s="386"/>
    </row>
    <row r="4" spans="1:13">
      <c r="A4" s="386" t="s">
        <v>708</v>
      </c>
      <c r="B4" s="386"/>
      <c r="C4" s="386"/>
      <c r="D4" s="386"/>
      <c r="E4" s="386"/>
      <c r="F4" s="386"/>
      <c r="G4" s="386"/>
      <c r="H4" s="386"/>
    </row>
    <row r="5" spans="1:13">
      <c r="A5" s="280"/>
      <c r="B5" s="280"/>
      <c r="C5" s="280"/>
      <c r="D5" s="280"/>
      <c r="E5" s="280"/>
      <c r="F5" s="280"/>
      <c r="G5" s="280"/>
      <c r="H5" s="280"/>
    </row>
    <row r="6" spans="1:13" ht="21" customHeight="1">
      <c r="A6" s="245" t="s">
        <v>696</v>
      </c>
      <c r="B6" s="281" t="s">
        <v>695</v>
      </c>
      <c r="C6" s="384" t="s">
        <v>500</v>
      </c>
      <c r="D6" s="385"/>
      <c r="E6" s="385"/>
      <c r="F6" s="387" t="s">
        <v>798</v>
      </c>
      <c r="G6" s="387" t="s">
        <v>766</v>
      </c>
      <c r="H6" s="389" t="s">
        <v>478</v>
      </c>
      <c r="I6" s="246"/>
      <c r="J6" s="246"/>
      <c r="K6" s="246"/>
      <c r="L6" s="246"/>
      <c r="M6" s="246"/>
    </row>
    <row r="7" spans="1:13">
      <c r="A7" s="247"/>
      <c r="B7" s="248"/>
      <c r="C7" s="245" t="s">
        <v>750</v>
      </c>
      <c r="D7" s="245" t="s">
        <v>751</v>
      </c>
      <c r="E7" s="245" t="s">
        <v>795</v>
      </c>
      <c r="F7" s="388"/>
      <c r="G7" s="388"/>
      <c r="H7" s="390"/>
      <c r="I7" s="246"/>
      <c r="J7" s="246"/>
      <c r="K7" s="246"/>
      <c r="L7" s="246"/>
      <c r="M7" s="246"/>
    </row>
    <row r="8" spans="1:13">
      <c r="A8" s="282"/>
      <c r="B8" s="305"/>
      <c r="C8" s="282" t="s">
        <v>783</v>
      </c>
      <c r="D8" s="282" t="s">
        <v>783</v>
      </c>
      <c r="E8" s="282"/>
      <c r="F8" s="304" t="s">
        <v>799</v>
      </c>
      <c r="G8" s="304" t="s">
        <v>758</v>
      </c>
      <c r="H8" s="390"/>
      <c r="I8" s="246"/>
      <c r="J8" s="246"/>
      <c r="K8" s="246"/>
      <c r="L8" s="246"/>
      <c r="M8" s="246"/>
    </row>
    <row r="9" spans="1:13">
      <c r="A9" s="249" t="s">
        <v>503</v>
      </c>
      <c r="B9" s="250" t="s">
        <v>504</v>
      </c>
      <c r="C9" s="249" t="s">
        <v>505</v>
      </c>
      <c r="D9" s="249" t="s">
        <v>506</v>
      </c>
      <c r="E9" s="249" t="s">
        <v>507</v>
      </c>
      <c r="F9" s="249" t="s">
        <v>508</v>
      </c>
      <c r="G9" s="249" t="s">
        <v>759</v>
      </c>
      <c r="H9" s="391"/>
    </row>
    <row r="10" spans="1:13">
      <c r="A10" s="251"/>
      <c r="B10" s="251"/>
      <c r="C10" s="251"/>
      <c r="D10" s="251"/>
      <c r="E10" s="251"/>
      <c r="F10" s="251"/>
      <c r="G10" s="251"/>
      <c r="H10" s="251"/>
    </row>
    <row r="11" spans="1:13">
      <c r="A11" s="251"/>
      <c r="B11" s="251"/>
      <c r="C11" s="251"/>
      <c r="D11" s="251"/>
      <c r="E11" s="251"/>
      <c r="F11" s="251"/>
      <c r="G11" s="251"/>
      <c r="H11" s="251"/>
    </row>
    <row r="12" spans="1:13">
      <c r="A12" s="251"/>
      <c r="B12" s="251"/>
      <c r="C12" s="251"/>
      <c r="D12" s="251"/>
      <c r="E12" s="251"/>
      <c r="F12" s="251"/>
      <c r="G12" s="251"/>
      <c r="H12" s="251"/>
    </row>
    <row r="13" spans="1:13">
      <c r="A13" s="251"/>
      <c r="B13" s="251"/>
      <c r="C13" s="251"/>
      <c r="D13" s="251"/>
      <c r="E13" s="251"/>
      <c r="F13" s="251"/>
      <c r="G13" s="251"/>
      <c r="H13" s="251"/>
    </row>
    <row r="14" spans="1:13">
      <c r="A14" s="251"/>
      <c r="B14" s="251"/>
      <c r="C14" s="251"/>
      <c r="D14" s="251"/>
      <c r="E14" s="251"/>
      <c r="F14" s="251"/>
      <c r="G14" s="251"/>
      <c r="H14" s="251"/>
    </row>
    <row r="15" spans="1:13">
      <c r="A15" s="251"/>
      <c r="B15" s="251"/>
      <c r="C15" s="251"/>
      <c r="D15" s="251"/>
      <c r="E15" s="251"/>
      <c r="F15" s="251"/>
      <c r="G15" s="251"/>
      <c r="H15" s="251"/>
    </row>
    <row r="16" spans="1:13">
      <c r="A16" s="251"/>
      <c r="B16" s="251"/>
      <c r="C16" s="251"/>
      <c r="D16" s="251"/>
      <c r="E16" s="251"/>
      <c r="F16" s="251"/>
      <c r="G16" s="251"/>
      <c r="H16" s="251"/>
    </row>
    <row r="17" spans="1:8">
      <c r="A17" s="251"/>
      <c r="B17" s="251"/>
      <c r="C17" s="251"/>
      <c r="D17" s="251"/>
      <c r="E17" s="251"/>
      <c r="F17" s="251"/>
      <c r="G17" s="251"/>
      <c r="H17" s="251"/>
    </row>
    <row r="18" spans="1:8">
      <c r="A18" s="251"/>
      <c r="B18" s="251"/>
      <c r="C18" s="251"/>
      <c r="D18" s="251"/>
      <c r="E18" s="251"/>
      <c r="F18" s="251"/>
      <c r="G18" s="251"/>
      <c r="H18" s="251"/>
    </row>
    <row r="19" spans="1:8">
      <c r="A19" s="251"/>
      <c r="B19" s="251"/>
      <c r="C19" s="251"/>
      <c r="D19" s="251"/>
      <c r="E19" s="251"/>
      <c r="F19" s="251"/>
      <c r="G19" s="251"/>
      <c r="H19" s="251"/>
    </row>
    <row r="20" spans="1:8">
      <c r="A20" s="251"/>
      <c r="B20" s="251"/>
      <c r="C20" s="251"/>
      <c r="D20" s="251"/>
      <c r="E20" s="251"/>
      <c r="F20" s="251"/>
      <c r="G20" s="251"/>
      <c r="H20" s="251"/>
    </row>
    <row r="21" spans="1:8">
      <c r="A21" s="251"/>
      <c r="B21" s="251"/>
      <c r="C21" s="251"/>
      <c r="D21" s="251"/>
      <c r="E21" s="251"/>
      <c r="F21" s="251"/>
      <c r="G21" s="251"/>
      <c r="H21" s="251"/>
    </row>
    <row r="22" spans="1:8">
      <c r="A22" s="251"/>
      <c r="B22" s="251"/>
      <c r="C22" s="251"/>
      <c r="D22" s="251"/>
      <c r="E22" s="251"/>
      <c r="F22" s="251"/>
      <c r="G22" s="251"/>
      <c r="H22" s="251"/>
    </row>
    <row r="23" spans="1:8">
      <c r="A23" s="251"/>
      <c r="B23" s="251"/>
      <c r="C23" s="251"/>
      <c r="D23" s="251"/>
      <c r="E23" s="251"/>
      <c r="F23" s="251"/>
      <c r="G23" s="251"/>
      <c r="H23" s="251"/>
    </row>
    <row r="24" spans="1:8">
      <c r="A24" s="251"/>
      <c r="B24" s="251"/>
      <c r="C24" s="251"/>
      <c r="D24" s="251"/>
      <c r="E24" s="251"/>
      <c r="F24" s="251"/>
      <c r="G24" s="251"/>
      <c r="H24" s="251"/>
    </row>
    <row r="25" spans="1:8">
      <c r="A25" s="251"/>
      <c r="B25" s="251"/>
      <c r="C25" s="251"/>
      <c r="D25" s="251"/>
      <c r="E25" s="251"/>
      <c r="F25" s="251"/>
      <c r="G25" s="251"/>
      <c r="H25" s="251"/>
    </row>
    <row r="26" spans="1:8">
      <c r="A26" s="251"/>
      <c r="B26" s="251"/>
      <c r="C26" s="251"/>
      <c r="D26" s="251"/>
      <c r="E26" s="251"/>
      <c r="F26" s="251"/>
      <c r="G26" s="251"/>
      <c r="H26" s="251"/>
    </row>
    <row r="27" spans="1:8">
      <c r="A27" s="251"/>
      <c r="B27" s="251"/>
      <c r="C27" s="251"/>
      <c r="D27" s="251"/>
      <c r="E27" s="251"/>
      <c r="F27" s="251"/>
      <c r="G27" s="251"/>
      <c r="H27" s="251"/>
    </row>
    <row r="28" spans="1:8">
      <c r="A28" s="251"/>
      <c r="B28" s="251"/>
      <c r="C28" s="251"/>
      <c r="D28" s="251"/>
      <c r="E28" s="251"/>
      <c r="F28" s="251"/>
      <c r="G28" s="251"/>
      <c r="H28" s="251"/>
    </row>
    <row r="29" spans="1:8" ht="22.5" customHeight="1">
      <c r="A29" s="383" t="s">
        <v>33</v>
      </c>
      <c r="B29" s="383"/>
      <c r="C29" s="252"/>
      <c r="D29" s="252"/>
      <c r="E29" s="252"/>
      <c r="F29" s="252"/>
      <c r="G29" s="252"/>
      <c r="H29" s="252"/>
    </row>
    <row r="31" spans="1:8">
      <c r="A31" s="280" t="s">
        <v>697</v>
      </c>
      <c r="B31" s="243" t="s">
        <v>760</v>
      </c>
    </row>
    <row r="32" spans="1:8">
      <c r="A32" s="244"/>
      <c r="B32" s="253" t="s">
        <v>764</v>
      </c>
    </row>
    <row r="33" spans="1:1">
      <c r="A33" s="244"/>
    </row>
  </sheetData>
  <mergeCells count="8">
    <mergeCell ref="A29:B29"/>
    <mergeCell ref="C6:E6"/>
    <mergeCell ref="A2:H2"/>
    <mergeCell ref="A3:H3"/>
    <mergeCell ref="A4:H4"/>
    <mergeCell ref="F6:F7"/>
    <mergeCell ref="G6:G7"/>
    <mergeCell ref="H6:H9"/>
  </mergeCells>
  <printOptions horizontalCentered="1"/>
  <pageMargins left="0.31496062992125984" right="0.15748031496062992" top="0.47244094488188981" bottom="0.47244094488188981" header="0.31496062992125984" footer="0.31496062992125984"/>
  <pageSetup paperSize="221" scale="75" orientation="landscape" r:id="rId1"/>
  <headerFooter>
    <oddHeader>&amp;R&amp;18แบบฟอร์ม 1 (18/23)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workbookViewId="0">
      <selection activeCell="I14" sqref="I14"/>
    </sheetView>
  </sheetViews>
  <sheetFormatPr defaultColWidth="12.125" defaultRowHeight="21"/>
  <cols>
    <col min="1" max="1" width="23.5" style="243" customWidth="1"/>
    <col min="2" max="2" width="38.625" style="243" customWidth="1"/>
    <col min="3" max="3" width="18.125" style="243" customWidth="1"/>
    <col min="4" max="4" width="22" style="243" customWidth="1"/>
    <col min="5" max="5" width="20.875" style="243" customWidth="1"/>
    <col min="6" max="6" width="21.875" style="243" customWidth="1"/>
    <col min="7" max="7" width="15" style="243" customWidth="1"/>
    <col min="8" max="8" width="23.625" style="243" customWidth="1"/>
    <col min="9" max="9" width="31.875" style="243" customWidth="1"/>
    <col min="10" max="16384" width="12.125" style="243"/>
  </cols>
  <sheetData>
    <row r="1" spans="1:14">
      <c r="I1" s="244"/>
    </row>
    <row r="2" spans="1:14">
      <c r="A2" s="386" t="s">
        <v>747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4">
      <c r="A3" s="386" t="s">
        <v>752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4">
      <c r="A4" s="386" t="s">
        <v>708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4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4">
      <c r="A6" s="245" t="s">
        <v>696</v>
      </c>
      <c r="B6" s="281" t="s">
        <v>695</v>
      </c>
      <c r="C6" s="384" t="s">
        <v>500</v>
      </c>
      <c r="D6" s="385"/>
      <c r="E6" s="385"/>
      <c r="F6" s="387" t="s">
        <v>753</v>
      </c>
      <c r="G6" s="387" t="s">
        <v>754</v>
      </c>
      <c r="H6" s="387" t="s">
        <v>755</v>
      </c>
      <c r="I6" s="387" t="s">
        <v>766</v>
      </c>
      <c r="J6" s="389" t="s">
        <v>478</v>
      </c>
      <c r="K6" s="246"/>
      <c r="L6" s="246"/>
      <c r="M6" s="246"/>
      <c r="N6" s="246"/>
    </row>
    <row r="7" spans="1:14" ht="22.5" customHeight="1">
      <c r="A7" s="247"/>
      <c r="B7" s="248"/>
      <c r="C7" s="245" t="s">
        <v>750</v>
      </c>
      <c r="D7" s="245" t="s">
        <v>751</v>
      </c>
      <c r="E7" s="245" t="s">
        <v>795</v>
      </c>
      <c r="F7" s="388"/>
      <c r="G7" s="388"/>
      <c r="H7" s="388"/>
      <c r="I7" s="388"/>
      <c r="J7" s="390"/>
      <c r="K7" s="246"/>
      <c r="L7" s="246"/>
      <c r="M7" s="246"/>
      <c r="N7" s="246"/>
    </row>
    <row r="8" spans="1:14">
      <c r="A8" s="282"/>
      <c r="B8" s="305"/>
      <c r="C8" s="282" t="s">
        <v>783</v>
      </c>
      <c r="D8" s="282" t="s">
        <v>783</v>
      </c>
      <c r="E8" s="282"/>
      <c r="F8" s="304" t="s">
        <v>756</v>
      </c>
      <c r="G8" s="304" t="s">
        <v>756</v>
      </c>
      <c r="H8" s="304" t="s">
        <v>757</v>
      </c>
      <c r="I8" s="304" t="s">
        <v>758</v>
      </c>
      <c r="J8" s="390"/>
      <c r="K8" s="246"/>
      <c r="L8" s="246"/>
      <c r="M8" s="246"/>
      <c r="N8" s="246"/>
    </row>
    <row r="9" spans="1:14">
      <c r="A9" s="249" t="s">
        <v>503</v>
      </c>
      <c r="B9" s="250" t="s">
        <v>504</v>
      </c>
      <c r="C9" s="249" t="s">
        <v>505</v>
      </c>
      <c r="D9" s="249" t="s">
        <v>506</v>
      </c>
      <c r="E9" s="249" t="s">
        <v>507</v>
      </c>
      <c r="F9" s="249" t="s">
        <v>508</v>
      </c>
      <c r="G9" s="249" t="s">
        <v>509</v>
      </c>
      <c r="H9" s="249" t="s">
        <v>510</v>
      </c>
      <c r="I9" s="249" t="s">
        <v>797</v>
      </c>
      <c r="J9" s="391"/>
    </row>
    <row r="10" spans="1:14">
      <c r="A10" s="251"/>
      <c r="B10" s="251"/>
      <c r="C10" s="251"/>
      <c r="D10" s="251"/>
      <c r="E10" s="251"/>
      <c r="F10" s="251"/>
      <c r="G10" s="251"/>
      <c r="H10" s="251"/>
      <c r="I10" s="251"/>
      <c r="J10" s="251"/>
    </row>
    <row r="11" spans="1:14">
      <c r="A11" s="251"/>
      <c r="B11" s="251"/>
      <c r="C11" s="251"/>
      <c r="D11" s="251"/>
      <c r="E11" s="251"/>
      <c r="F11" s="251"/>
      <c r="G11" s="251"/>
      <c r="H11" s="251"/>
      <c r="I11" s="251"/>
      <c r="J11" s="251"/>
    </row>
    <row r="12" spans="1:14">
      <c r="A12" s="251"/>
      <c r="B12" s="251"/>
      <c r="C12" s="251"/>
      <c r="D12" s="251"/>
      <c r="E12" s="251"/>
      <c r="F12" s="251"/>
      <c r="G12" s="251"/>
      <c r="H12" s="251"/>
      <c r="I12" s="251"/>
      <c r="J12" s="251"/>
    </row>
    <row r="13" spans="1:14">
      <c r="A13" s="251"/>
      <c r="B13" s="251"/>
      <c r="C13" s="251"/>
      <c r="D13" s="251"/>
      <c r="E13" s="251"/>
      <c r="F13" s="251"/>
      <c r="G13" s="251"/>
      <c r="H13" s="251"/>
      <c r="I13" s="251"/>
      <c r="J13" s="251"/>
    </row>
    <row r="14" spans="1:14">
      <c r="A14" s="251"/>
      <c r="B14" s="251"/>
      <c r="C14" s="251"/>
      <c r="D14" s="251"/>
      <c r="E14" s="251"/>
      <c r="F14" s="251"/>
      <c r="G14" s="251"/>
      <c r="H14" s="251"/>
      <c r="I14" s="251"/>
      <c r="J14" s="251"/>
    </row>
    <row r="15" spans="1:14">
      <c r="A15" s="251"/>
      <c r="B15" s="251"/>
      <c r="C15" s="251"/>
      <c r="D15" s="251"/>
      <c r="E15" s="251"/>
      <c r="F15" s="251"/>
      <c r="G15" s="251"/>
      <c r="H15" s="251"/>
      <c r="I15" s="251"/>
      <c r="J15" s="251"/>
    </row>
    <row r="16" spans="1:14">
      <c r="A16" s="251"/>
      <c r="B16" s="251"/>
      <c r="C16" s="251"/>
      <c r="D16" s="251"/>
      <c r="E16" s="251"/>
      <c r="F16" s="251"/>
      <c r="G16" s="251"/>
      <c r="H16" s="251"/>
      <c r="I16" s="251"/>
      <c r="J16" s="251"/>
    </row>
    <row r="17" spans="1:10">
      <c r="A17" s="251"/>
      <c r="B17" s="251"/>
      <c r="C17" s="251"/>
      <c r="D17" s="251"/>
      <c r="E17" s="251"/>
      <c r="F17" s="251"/>
      <c r="G17" s="251"/>
      <c r="H17" s="251"/>
      <c r="I17" s="251"/>
      <c r="J17" s="251"/>
    </row>
    <row r="18" spans="1:10">
      <c r="A18" s="251"/>
      <c r="B18" s="251"/>
      <c r="C18" s="251"/>
      <c r="D18" s="251"/>
      <c r="E18" s="251"/>
      <c r="F18" s="251"/>
      <c r="G18" s="251"/>
      <c r="H18" s="251"/>
      <c r="I18" s="251"/>
      <c r="J18" s="251"/>
    </row>
    <row r="19" spans="1:10">
      <c r="A19" s="251"/>
      <c r="B19" s="251"/>
      <c r="C19" s="251"/>
      <c r="D19" s="251"/>
      <c r="E19" s="251"/>
      <c r="F19" s="251"/>
      <c r="G19" s="251"/>
      <c r="H19" s="251"/>
      <c r="I19" s="251"/>
      <c r="J19" s="251"/>
    </row>
    <row r="20" spans="1:10">
      <c r="A20" s="251"/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0">
      <c r="A21" s="251"/>
      <c r="B21" s="251"/>
      <c r="C21" s="251"/>
      <c r="D21" s="251"/>
      <c r="E21" s="251"/>
      <c r="F21" s="251"/>
      <c r="G21" s="251"/>
      <c r="H21" s="251"/>
      <c r="I21" s="251"/>
      <c r="J21" s="251"/>
    </row>
    <row r="22" spans="1:10">
      <c r="A22" s="251"/>
      <c r="B22" s="251"/>
      <c r="C22" s="251"/>
      <c r="D22" s="251"/>
      <c r="E22" s="251"/>
      <c r="F22" s="251"/>
      <c r="G22" s="251"/>
      <c r="H22" s="251"/>
      <c r="I22" s="251"/>
      <c r="J22" s="251"/>
    </row>
    <row r="23" spans="1:10">
      <c r="A23" s="251"/>
      <c r="B23" s="251"/>
      <c r="C23" s="251"/>
      <c r="D23" s="251"/>
      <c r="E23" s="251"/>
      <c r="F23" s="251"/>
      <c r="G23" s="251"/>
      <c r="H23" s="251"/>
      <c r="I23" s="251"/>
      <c r="J23" s="251"/>
    </row>
    <row r="24" spans="1:10">
      <c r="A24" s="251"/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0">
      <c r="A25" s="251"/>
      <c r="B25" s="251"/>
      <c r="C25" s="251"/>
      <c r="D25" s="251"/>
      <c r="E25" s="251"/>
      <c r="F25" s="251"/>
      <c r="G25" s="251"/>
      <c r="H25" s="251"/>
      <c r="I25" s="251"/>
      <c r="J25" s="251"/>
    </row>
    <row r="26" spans="1:10">
      <c r="A26" s="251"/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>
      <c r="A27" s="251"/>
      <c r="B27" s="251"/>
      <c r="C27" s="251"/>
      <c r="D27" s="251"/>
      <c r="E27" s="251"/>
      <c r="F27" s="251"/>
      <c r="G27" s="251"/>
      <c r="H27" s="251"/>
      <c r="I27" s="251"/>
      <c r="J27" s="251"/>
    </row>
    <row r="28" spans="1:10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22.5" customHeight="1">
      <c r="A29" s="383" t="s">
        <v>33</v>
      </c>
      <c r="B29" s="383"/>
      <c r="C29" s="252"/>
      <c r="D29" s="252"/>
      <c r="E29" s="252"/>
      <c r="F29" s="252"/>
      <c r="G29" s="252"/>
      <c r="H29" s="252"/>
      <c r="I29" s="252"/>
      <c r="J29" s="252"/>
    </row>
    <row r="31" spans="1:10">
      <c r="A31" s="280" t="s">
        <v>697</v>
      </c>
      <c r="B31" s="243" t="s">
        <v>760</v>
      </c>
    </row>
    <row r="32" spans="1:10">
      <c r="A32" s="244"/>
      <c r="B32" s="253" t="s">
        <v>765</v>
      </c>
    </row>
    <row r="33" spans="1:1">
      <c r="A33" s="244"/>
    </row>
  </sheetData>
  <mergeCells count="10">
    <mergeCell ref="A29:B29"/>
    <mergeCell ref="C6:E6"/>
    <mergeCell ref="A2:J2"/>
    <mergeCell ref="A3:J3"/>
    <mergeCell ref="A4:J4"/>
    <mergeCell ref="F6:F7"/>
    <mergeCell ref="G6:G7"/>
    <mergeCell ref="H6:H7"/>
    <mergeCell ref="I6:I7"/>
    <mergeCell ref="J6:J9"/>
  </mergeCells>
  <printOptions horizontalCentered="1"/>
  <pageMargins left="0.31496062992125984" right="0.15748031496062992" top="0.47244094488188981" bottom="0.47244094488188981" header="0.31496062992125984" footer="0.31496062992125984"/>
  <pageSetup paperSize="221" scale="75" orientation="landscape" r:id="rId1"/>
  <headerFooter>
    <oddHeader>&amp;R&amp;18แบบฟอร์ม 1 (19/23)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XDX603"/>
  <sheetViews>
    <sheetView tabSelected="1" view="pageBreakPreview" topLeftCell="A372" zoomScale="85" zoomScaleSheetLayoutView="85" workbookViewId="0">
      <selection activeCell="K404" sqref="K404"/>
    </sheetView>
  </sheetViews>
  <sheetFormatPr defaultColWidth="9.375" defaultRowHeight="24.9" customHeight="1"/>
  <cols>
    <col min="1" max="1" width="2.625" style="254" customWidth="1"/>
    <col min="2" max="2" width="12.5" style="123" customWidth="1"/>
    <col min="3" max="3" width="77.125" style="124" customWidth="1"/>
    <col min="4" max="4" width="18.625" style="275" customWidth="1"/>
    <col min="5" max="39" width="13.625" style="275" customWidth="1"/>
    <col min="40" max="40" width="9.5" style="1" bestFit="1" customWidth="1"/>
    <col min="41" max="41" width="15.625" style="1" bestFit="1" customWidth="1"/>
    <col min="42" max="42" width="13.875" style="1" bestFit="1" customWidth="1"/>
    <col min="43" max="44" width="12.5" style="1" bestFit="1" customWidth="1"/>
    <col min="45" max="45" width="9.5" style="1" bestFit="1" customWidth="1"/>
    <col min="46" max="46" width="13.875" style="1" bestFit="1" customWidth="1"/>
    <col min="47" max="48" width="12.5" style="1" bestFit="1" customWidth="1"/>
    <col min="49" max="49" width="13.875" style="1" bestFit="1" customWidth="1"/>
    <col min="50" max="53" width="12.5" style="1" bestFit="1" customWidth="1"/>
    <col min="54" max="54" width="13.875" style="1" bestFit="1" customWidth="1"/>
    <col min="55" max="55" width="12.5" style="1" bestFit="1" customWidth="1"/>
    <col min="56" max="56" width="13.875" style="1" bestFit="1" customWidth="1"/>
    <col min="57" max="58" width="12.5" style="1" bestFit="1" customWidth="1"/>
    <col min="59" max="59" width="13.875" style="1" bestFit="1" customWidth="1"/>
    <col min="60" max="61" width="12.5" style="1" bestFit="1" customWidth="1"/>
    <col min="62" max="62" width="13.875" style="1" bestFit="1" customWidth="1"/>
    <col min="63" max="63" width="12.5" style="1" bestFit="1" customWidth="1"/>
    <col min="64" max="64" width="13.875" style="1" bestFit="1" customWidth="1"/>
    <col min="65" max="65" width="12.5" style="1" bestFit="1" customWidth="1"/>
    <col min="66" max="66" width="13.875" style="1" bestFit="1" customWidth="1"/>
    <col min="67" max="72" width="12.5" style="1" bestFit="1" customWidth="1"/>
    <col min="73" max="73" width="16.875" style="1" customWidth="1"/>
    <col min="74" max="16384" width="9.375" style="1"/>
  </cols>
  <sheetData>
    <row r="1" spans="1:39" ht="24.9" customHeight="1">
      <c r="B1" s="322" t="s">
        <v>691</v>
      </c>
      <c r="C1" s="322"/>
      <c r="D1" s="322"/>
      <c r="E1" s="322"/>
      <c r="F1" s="322"/>
      <c r="G1" s="322"/>
      <c r="H1" s="322"/>
      <c r="I1" s="276"/>
      <c r="J1" s="276"/>
    </row>
    <row r="2" spans="1:39" ht="24.9" customHeight="1">
      <c r="B2" s="322" t="s">
        <v>698</v>
      </c>
      <c r="C2" s="322"/>
      <c r="D2" s="322"/>
      <c r="E2" s="322"/>
      <c r="F2" s="322"/>
      <c r="G2" s="322"/>
      <c r="H2" s="322"/>
      <c r="I2" s="276"/>
      <c r="J2" s="276"/>
    </row>
    <row r="3" spans="1:39" ht="21">
      <c r="B3" s="325" t="s">
        <v>32</v>
      </c>
      <c r="C3" s="327" t="s">
        <v>0</v>
      </c>
      <c r="D3" s="329" t="s">
        <v>709</v>
      </c>
      <c r="E3" s="255" t="s">
        <v>649</v>
      </c>
      <c r="F3" s="256" t="s">
        <v>649</v>
      </c>
      <c r="G3" s="257" t="s">
        <v>649</v>
      </c>
      <c r="H3" s="257" t="s">
        <v>649</v>
      </c>
      <c r="I3" s="257" t="s">
        <v>649</v>
      </c>
      <c r="J3" s="257" t="s">
        <v>649</v>
      </c>
      <c r="K3" s="257" t="s">
        <v>649</v>
      </c>
      <c r="L3" s="257" t="s">
        <v>649</v>
      </c>
      <c r="M3" s="257" t="s">
        <v>649</v>
      </c>
      <c r="N3" s="257" t="s">
        <v>649</v>
      </c>
      <c r="O3" s="257" t="s">
        <v>649</v>
      </c>
      <c r="P3" s="257" t="s">
        <v>649</v>
      </c>
      <c r="Q3" s="257" t="s">
        <v>649</v>
      </c>
      <c r="R3" s="257" t="s">
        <v>649</v>
      </c>
      <c r="S3" s="257" t="s">
        <v>649</v>
      </c>
      <c r="T3" s="257" t="s">
        <v>649</v>
      </c>
      <c r="U3" s="257" t="s">
        <v>649</v>
      </c>
      <c r="V3" s="257" t="s">
        <v>649</v>
      </c>
      <c r="W3" s="257" t="s">
        <v>649</v>
      </c>
      <c r="X3" s="257" t="s">
        <v>649</v>
      </c>
      <c r="Y3" s="257" t="s">
        <v>649</v>
      </c>
      <c r="Z3" s="257" t="s">
        <v>649</v>
      </c>
      <c r="AA3" s="257" t="s">
        <v>649</v>
      </c>
      <c r="AB3" s="257" t="s">
        <v>649</v>
      </c>
      <c r="AC3" s="257" t="s">
        <v>649</v>
      </c>
      <c r="AD3" s="257" t="s">
        <v>649</v>
      </c>
      <c r="AE3" s="257" t="s">
        <v>649</v>
      </c>
      <c r="AF3" s="257" t="s">
        <v>649</v>
      </c>
      <c r="AG3" s="257" t="s">
        <v>649</v>
      </c>
      <c r="AH3" s="257" t="s">
        <v>649</v>
      </c>
      <c r="AI3" s="257" t="s">
        <v>649</v>
      </c>
      <c r="AJ3" s="257" t="s">
        <v>649</v>
      </c>
      <c r="AK3" s="257" t="s">
        <v>649</v>
      </c>
      <c r="AL3" s="257" t="s">
        <v>649</v>
      </c>
      <c r="AM3" s="257" t="s">
        <v>649</v>
      </c>
    </row>
    <row r="4" spans="1:39" ht="21">
      <c r="B4" s="326"/>
      <c r="C4" s="328"/>
      <c r="D4" s="330"/>
      <c r="E4" s="258" t="s">
        <v>710</v>
      </c>
      <c r="F4" s="259" t="s">
        <v>710</v>
      </c>
      <c r="G4" s="259" t="s">
        <v>710</v>
      </c>
      <c r="H4" s="259" t="s">
        <v>710</v>
      </c>
      <c r="I4" s="259" t="s">
        <v>710</v>
      </c>
      <c r="J4" s="259" t="s">
        <v>710</v>
      </c>
      <c r="K4" s="259" t="s">
        <v>710</v>
      </c>
      <c r="L4" s="259" t="s">
        <v>710</v>
      </c>
      <c r="M4" s="259" t="s">
        <v>710</v>
      </c>
      <c r="N4" s="259" t="s">
        <v>710</v>
      </c>
      <c r="O4" s="259" t="s">
        <v>710</v>
      </c>
      <c r="P4" s="259" t="s">
        <v>710</v>
      </c>
      <c r="Q4" s="259" t="s">
        <v>710</v>
      </c>
      <c r="R4" s="259" t="s">
        <v>710</v>
      </c>
      <c r="S4" s="259" t="s">
        <v>710</v>
      </c>
      <c r="T4" s="259" t="s">
        <v>710</v>
      </c>
      <c r="U4" s="259" t="s">
        <v>710</v>
      </c>
      <c r="V4" s="259" t="s">
        <v>710</v>
      </c>
      <c r="W4" s="259" t="s">
        <v>710</v>
      </c>
      <c r="X4" s="259" t="s">
        <v>710</v>
      </c>
      <c r="Y4" s="259" t="s">
        <v>710</v>
      </c>
      <c r="Z4" s="259" t="s">
        <v>710</v>
      </c>
      <c r="AA4" s="259" t="s">
        <v>710</v>
      </c>
      <c r="AB4" s="259" t="s">
        <v>710</v>
      </c>
      <c r="AC4" s="259" t="s">
        <v>710</v>
      </c>
      <c r="AD4" s="259" t="s">
        <v>710</v>
      </c>
      <c r="AE4" s="259" t="s">
        <v>710</v>
      </c>
      <c r="AF4" s="259" t="s">
        <v>710</v>
      </c>
      <c r="AG4" s="259" t="s">
        <v>710</v>
      </c>
      <c r="AH4" s="259" t="s">
        <v>710</v>
      </c>
      <c r="AI4" s="259" t="s">
        <v>710</v>
      </c>
      <c r="AJ4" s="259" t="s">
        <v>710</v>
      </c>
      <c r="AK4" s="259" t="s">
        <v>710</v>
      </c>
      <c r="AL4" s="259" t="s">
        <v>710</v>
      </c>
      <c r="AM4" s="259" t="s">
        <v>710</v>
      </c>
    </row>
    <row r="5" spans="1:39" ht="24" customHeight="1">
      <c r="A5" s="254" t="s">
        <v>652</v>
      </c>
      <c r="B5" s="68"/>
      <c r="C5" s="69" t="s">
        <v>34</v>
      </c>
      <c r="D5" s="70">
        <f>SUM(D6:D23)</f>
        <v>0</v>
      </c>
      <c r="E5" s="70">
        <f t="shared" ref="E5:AM5" si="0">SUM(E6:E23)</f>
        <v>0</v>
      </c>
      <c r="F5" s="70">
        <f t="shared" si="0"/>
        <v>0</v>
      </c>
      <c r="G5" s="70">
        <f t="shared" si="0"/>
        <v>0</v>
      </c>
      <c r="H5" s="70">
        <f t="shared" si="0"/>
        <v>0</v>
      </c>
      <c r="I5" s="70">
        <f t="shared" si="0"/>
        <v>0</v>
      </c>
      <c r="J5" s="70">
        <f t="shared" si="0"/>
        <v>0</v>
      </c>
      <c r="K5" s="70">
        <f t="shared" si="0"/>
        <v>0</v>
      </c>
      <c r="L5" s="70">
        <f t="shared" si="0"/>
        <v>0</v>
      </c>
      <c r="M5" s="70">
        <f t="shared" si="0"/>
        <v>0</v>
      </c>
      <c r="N5" s="70">
        <f t="shared" si="0"/>
        <v>0</v>
      </c>
      <c r="O5" s="70">
        <f t="shared" si="0"/>
        <v>0</v>
      </c>
      <c r="P5" s="70">
        <f t="shared" si="0"/>
        <v>0</v>
      </c>
      <c r="Q5" s="70">
        <f t="shared" si="0"/>
        <v>0</v>
      </c>
      <c r="R5" s="70">
        <f t="shared" si="0"/>
        <v>0</v>
      </c>
      <c r="S5" s="70">
        <f t="shared" si="0"/>
        <v>0</v>
      </c>
      <c r="T5" s="70">
        <f t="shared" si="0"/>
        <v>0</v>
      </c>
      <c r="U5" s="70">
        <f t="shared" si="0"/>
        <v>0</v>
      </c>
      <c r="V5" s="70">
        <f t="shared" si="0"/>
        <v>0</v>
      </c>
      <c r="W5" s="70">
        <f t="shared" si="0"/>
        <v>0</v>
      </c>
      <c r="X5" s="70">
        <f t="shared" si="0"/>
        <v>0</v>
      </c>
      <c r="Y5" s="70">
        <f t="shared" si="0"/>
        <v>0</v>
      </c>
      <c r="Z5" s="70">
        <f t="shared" si="0"/>
        <v>0</v>
      </c>
      <c r="AA5" s="70">
        <f t="shared" si="0"/>
        <v>0</v>
      </c>
      <c r="AB5" s="70">
        <f t="shared" si="0"/>
        <v>0</v>
      </c>
      <c r="AC5" s="70">
        <f t="shared" si="0"/>
        <v>0</v>
      </c>
      <c r="AD5" s="70">
        <f t="shared" si="0"/>
        <v>0</v>
      </c>
      <c r="AE5" s="70">
        <f t="shared" si="0"/>
        <v>0</v>
      </c>
      <c r="AF5" s="70">
        <f t="shared" si="0"/>
        <v>0</v>
      </c>
      <c r="AG5" s="70">
        <f t="shared" si="0"/>
        <v>0</v>
      </c>
      <c r="AH5" s="70">
        <f t="shared" si="0"/>
        <v>0</v>
      </c>
      <c r="AI5" s="70">
        <f t="shared" si="0"/>
        <v>0</v>
      </c>
      <c r="AJ5" s="70">
        <f t="shared" si="0"/>
        <v>0</v>
      </c>
      <c r="AK5" s="70">
        <f t="shared" si="0"/>
        <v>0</v>
      </c>
      <c r="AL5" s="70">
        <f t="shared" si="0"/>
        <v>0</v>
      </c>
      <c r="AM5" s="70">
        <f t="shared" si="0"/>
        <v>0</v>
      </c>
    </row>
    <row r="6" spans="1:39" ht="24.9" customHeight="1">
      <c r="A6" s="254">
        <v>4</v>
      </c>
      <c r="B6" s="71">
        <v>4111001</v>
      </c>
      <c r="C6" s="72" t="s">
        <v>35</v>
      </c>
      <c r="D6" s="73">
        <f t="shared" ref="D6:D18" si="1">SUM(E6:AM6)</f>
        <v>0</v>
      </c>
      <c r="E6" s="73">
        <f t="shared" ref="E6:N13" si="2">SUMIF($B$283:$B$593,$B$5:$B$279,E$283:E$593)</f>
        <v>0</v>
      </c>
      <c r="F6" s="73">
        <f t="shared" si="2"/>
        <v>0</v>
      </c>
      <c r="G6" s="73">
        <f t="shared" si="2"/>
        <v>0</v>
      </c>
      <c r="H6" s="73">
        <f t="shared" si="2"/>
        <v>0</v>
      </c>
      <c r="I6" s="73">
        <f t="shared" si="2"/>
        <v>0</v>
      </c>
      <c r="J6" s="73">
        <f t="shared" si="2"/>
        <v>0</v>
      </c>
      <c r="K6" s="73">
        <f t="shared" si="2"/>
        <v>0</v>
      </c>
      <c r="L6" s="73">
        <f t="shared" si="2"/>
        <v>0</v>
      </c>
      <c r="M6" s="73">
        <f t="shared" si="2"/>
        <v>0</v>
      </c>
      <c r="N6" s="73">
        <f t="shared" si="2"/>
        <v>0</v>
      </c>
      <c r="O6" s="73">
        <f t="shared" ref="O6:X13" si="3">SUMIF($B$283:$B$593,$B$5:$B$279,O$283:O$593)</f>
        <v>0</v>
      </c>
      <c r="P6" s="73">
        <f t="shared" si="3"/>
        <v>0</v>
      </c>
      <c r="Q6" s="73">
        <f t="shared" si="3"/>
        <v>0</v>
      </c>
      <c r="R6" s="73">
        <f t="shared" si="3"/>
        <v>0</v>
      </c>
      <c r="S6" s="73">
        <f t="shared" si="3"/>
        <v>0</v>
      </c>
      <c r="T6" s="73">
        <f t="shared" si="3"/>
        <v>0</v>
      </c>
      <c r="U6" s="73">
        <f t="shared" si="3"/>
        <v>0</v>
      </c>
      <c r="V6" s="73">
        <f t="shared" si="3"/>
        <v>0</v>
      </c>
      <c r="W6" s="73">
        <f t="shared" si="3"/>
        <v>0</v>
      </c>
      <c r="X6" s="73">
        <f t="shared" si="3"/>
        <v>0</v>
      </c>
      <c r="Y6" s="73">
        <f t="shared" ref="Y6:AM13" si="4">SUMIF($B$283:$B$593,$B$5:$B$279,Y$283:Y$593)</f>
        <v>0</v>
      </c>
      <c r="Z6" s="73">
        <f t="shared" si="4"/>
        <v>0</v>
      </c>
      <c r="AA6" s="73">
        <f t="shared" si="4"/>
        <v>0</v>
      </c>
      <c r="AB6" s="73">
        <f t="shared" si="4"/>
        <v>0</v>
      </c>
      <c r="AC6" s="73">
        <f t="shared" si="4"/>
        <v>0</v>
      </c>
      <c r="AD6" s="73">
        <f t="shared" si="4"/>
        <v>0</v>
      </c>
      <c r="AE6" s="73">
        <f t="shared" si="4"/>
        <v>0</v>
      </c>
      <c r="AF6" s="73">
        <f t="shared" si="4"/>
        <v>0</v>
      </c>
      <c r="AG6" s="73">
        <f t="shared" si="4"/>
        <v>0</v>
      </c>
      <c r="AH6" s="73">
        <f t="shared" si="4"/>
        <v>0</v>
      </c>
      <c r="AI6" s="73">
        <f t="shared" si="4"/>
        <v>0</v>
      </c>
      <c r="AJ6" s="73">
        <f t="shared" si="4"/>
        <v>0</v>
      </c>
      <c r="AK6" s="73">
        <f t="shared" si="4"/>
        <v>0</v>
      </c>
      <c r="AL6" s="73">
        <f t="shared" si="4"/>
        <v>0</v>
      </c>
      <c r="AM6" s="73">
        <f t="shared" si="4"/>
        <v>0</v>
      </c>
    </row>
    <row r="7" spans="1:39" ht="24.9" customHeight="1">
      <c r="A7" s="254">
        <v>4</v>
      </c>
      <c r="B7" s="74">
        <v>4111002</v>
      </c>
      <c r="C7" s="75" t="s">
        <v>36</v>
      </c>
      <c r="D7" s="73">
        <f t="shared" si="1"/>
        <v>0</v>
      </c>
      <c r="E7" s="73">
        <f t="shared" si="2"/>
        <v>0</v>
      </c>
      <c r="F7" s="73">
        <f t="shared" si="2"/>
        <v>0</v>
      </c>
      <c r="G7" s="73">
        <f t="shared" si="2"/>
        <v>0</v>
      </c>
      <c r="H7" s="73">
        <f t="shared" si="2"/>
        <v>0</v>
      </c>
      <c r="I7" s="73">
        <f t="shared" si="2"/>
        <v>0</v>
      </c>
      <c r="J7" s="73">
        <f t="shared" si="2"/>
        <v>0</v>
      </c>
      <c r="K7" s="73">
        <f t="shared" si="2"/>
        <v>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3"/>
        <v>0</v>
      </c>
      <c r="P7" s="73">
        <f t="shared" si="3"/>
        <v>0</v>
      </c>
      <c r="Q7" s="73">
        <f t="shared" si="3"/>
        <v>0</v>
      </c>
      <c r="R7" s="73">
        <f t="shared" si="3"/>
        <v>0</v>
      </c>
      <c r="S7" s="73">
        <f t="shared" si="3"/>
        <v>0</v>
      </c>
      <c r="T7" s="73">
        <f t="shared" si="3"/>
        <v>0</v>
      </c>
      <c r="U7" s="73">
        <f t="shared" si="3"/>
        <v>0</v>
      </c>
      <c r="V7" s="73">
        <f t="shared" si="3"/>
        <v>0</v>
      </c>
      <c r="W7" s="73">
        <f t="shared" si="3"/>
        <v>0</v>
      </c>
      <c r="X7" s="73">
        <f t="shared" si="3"/>
        <v>0</v>
      </c>
      <c r="Y7" s="73">
        <f t="shared" si="4"/>
        <v>0</v>
      </c>
      <c r="Z7" s="73">
        <f t="shared" si="4"/>
        <v>0</v>
      </c>
      <c r="AA7" s="73">
        <f t="shared" si="4"/>
        <v>0</v>
      </c>
      <c r="AB7" s="73">
        <f t="shared" si="4"/>
        <v>0</v>
      </c>
      <c r="AC7" s="73">
        <f t="shared" si="4"/>
        <v>0</v>
      </c>
      <c r="AD7" s="73">
        <f t="shared" si="4"/>
        <v>0</v>
      </c>
      <c r="AE7" s="73">
        <f t="shared" si="4"/>
        <v>0</v>
      </c>
      <c r="AF7" s="73">
        <f t="shared" si="4"/>
        <v>0</v>
      </c>
      <c r="AG7" s="73">
        <f t="shared" si="4"/>
        <v>0</v>
      </c>
      <c r="AH7" s="73">
        <f t="shared" si="4"/>
        <v>0</v>
      </c>
      <c r="AI7" s="73">
        <f t="shared" si="4"/>
        <v>0</v>
      </c>
      <c r="AJ7" s="73">
        <f t="shared" si="4"/>
        <v>0</v>
      </c>
      <c r="AK7" s="73">
        <f t="shared" si="4"/>
        <v>0</v>
      </c>
      <c r="AL7" s="73">
        <f t="shared" si="4"/>
        <v>0</v>
      </c>
      <c r="AM7" s="73">
        <f t="shared" si="4"/>
        <v>0</v>
      </c>
    </row>
    <row r="8" spans="1:39" ht="21">
      <c r="A8" s="254">
        <v>4</v>
      </c>
      <c r="B8" s="74">
        <v>4111003</v>
      </c>
      <c r="C8" s="75" t="s">
        <v>37</v>
      </c>
      <c r="D8" s="73">
        <f t="shared" si="1"/>
        <v>0</v>
      </c>
      <c r="E8" s="73">
        <f t="shared" si="2"/>
        <v>0</v>
      </c>
      <c r="F8" s="73">
        <f t="shared" si="2"/>
        <v>0</v>
      </c>
      <c r="G8" s="73">
        <f t="shared" si="2"/>
        <v>0</v>
      </c>
      <c r="H8" s="73">
        <f t="shared" si="2"/>
        <v>0</v>
      </c>
      <c r="I8" s="73">
        <f t="shared" si="2"/>
        <v>0</v>
      </c>
      <c r="J8" s="73">
        <f t="shared" si="2"/>
        <v>0</v>
      </c>
      <c r="K8" s="73">
        <f t="shared" si="2"/>
        <v>0</v>
      </c>
      <c r="L8" s="73">
        <f t="shared" si="2"/>
        <v>0</v>
      </c>
      <c r="M8" s="73">
        <f t="shared" si="2"/>
        <v>0</v>
      </c>
      <c r="N8" s="73">
        <f t="shared" si="2"/>
        <v>0</v>
      </c>
      <c r="O8" s="73">
        <f t="shared" si="3"/>
        <v>0</v>
      </c>
      <c r="P8" s="73">
        <f t="shared" si="3"/>
        <v>0</v>
      </c>
      <c r="Q8" s="73">
        <f t="shared" si="3"/>
        <v>0</v>
      </c>
      <c r="R8" s="73">
        <f t="shared" si="3"/>
        <v>0</v>
      </c>
      <c r="S8" s="73">
        <f t="shared" si="3"/>
        <v>0</v>
      </c>
      <c r="T8" s="73">
        <f t="shared" si="3"/>
        <v>0</v>
      </c>
      <c r="U8" s="73">
        <f t="shared" si="3"/>
        <v>0</v>
      </c>
      <c r="V8" s="73">
        <f t="shared" si="3"/>
        <v>0</v>
      </c>
      <c r="W8" s="73">
        <f t="shared" si="3"/>
        <v>0</v>
      </c>
      <c r="X8" s="73">
        <f t="shared" si="3"/>
        <v>0</v>
      </c>
      <c r="Y8" s="73">
        <f t="shared" si="4"/>
        <v>0</v>
      </c>
      <c r="Z8" s="73">
        <f t="shared" si="4"/>
        <v>0</v>
      </c>
      <c r="AA8" s="73">
        <f t="shared" si="4"/>
        <v>0</v>
      </c>
      <c r="AB8" s="73">
        <f t="shared" si="4"/>
        <v>0</v>
      </c>
      <c r="AC8" s="73">
        <f t="shared" si="4"/>
        <v>0</v>
      </c>
      <c r="AD8" s="73">
        <f t="shared" si="4"/>
        <v>0</v>
      </c>
      <c r="AE8" s="73">
        <f t="shared" si="4"/>
        <v>0</v>
      </c>
      <c r="AF8" s="73">
        <f t="shared" si="4"/>
        <v>0</v>
      </c>
      <c r="AG8" s="73">
        <f t="shared" si="4"/>
        <v>0</v>
      </c>
      <c r="AH8" s="73">
        <f t="shared" si="4"/>
        <v>0</v>
      </c>
      <c r="AI8" s="73">
        <f t="shared" si="4"/>
        <v>0</v>
      </c>
      <c r="AJ8" s="73">
        <f t="shared" si="4"/>
        <v>0</v>
      </c>
      <c r="AK8" s="73">
        <f t="shared" si="4"/>
        <v>0</v>
      </c>
      <c r="AL8" s="73">
        <f t="shared" si="4"/>
        <v>0</v>
      </c>
      <c r="AM8" s="73">
        <f t="shared" si="4"/>
        <v>0</v>
      </c>
    </row>
    <row r="9" spans="1:39" ht="21" customHeight="1">
      <c r="A9" s="254">
        <v>4</v>
      </c>
      <c r="B9" s="74">
        <v>4111004</v>
      </c>
      <c r="C9" s="75" t="s">
        <v>38</v>
      </c>
      <c r="D9" s="73">
        <f t="shared" si="1"/>
        <v>0</v>
      </c>
      <c r="E9" s="73">
        <f t="shared" si="2"/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3"/>
        <v>0</v>
      </c>
      <c r="P9" s="73">
        <f t="shared" si="3"/>
        <v>0</v>
      </c>
      <c r="Q9" s="73">
        <f t="shared" si="3"/>
        <v>0</v>
      </c>
      <c r="R9" s="73">
        <f t="shared" si="3"/>
        <v>0</v>
      </c>
      <c r="S9" s="73">
        <f t="shared" si="3"/>
        <v>0</v>
      </c>
      <c r="T9" s="73">
        <f t="shared" si="3"/>
        <v>0</v>
      </c>
      <c r="U9" s="73">
        <f t="shared" si="3"/>
        <v>0</v>
      </c>
      <c r="V9" s="73">
        <f t="shared" si="3"/>
        <v>0</v>
      </c>
      <c r="W9" s="73">
        <f t="shared" si="3"/>
        <v>0</v>
      </c>
      <c r="X9" s="73">
        <f t="shared" si="3"/>
        <v>0</v>
      </c>
      <c r="Y9" s="73">
        <f t="shared" si="4"/>
        <v>0</v>
      </c>
      <c r="Z9" s="73">
        <f t="shared" si="4"/>
        <v>0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0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</row>
    <row r="10" spans="1:39" ht="21.75" customHeight="1">
      <c r="A10" s="254">
        <v>4</v>
      </c>
      <c r="B10" s="74">
        <v>4111005</v>
      </c>
      <c r="C10" s="75" t="s">
        <v>39</v>
      </c>
      <c r="D10" s="73">
        <f t="shared" si="1"/>
        <v>0</v>
      </c>
      <c r="E10" s="73">
        <f t="shared" si="2"/>
        <v>0</v>
      </c>
      <c r="F10" s="73">
        <f t="shared" si="2"/>
        <v>0</v>
      </c>
      <c r="G10" s="73">
        <f t="shared" si="2"/>
        <v>0</v>
      </c>
      <c r="H10" s="73">
        <f t="shared" si="2"/>
        <v>0</v>
      </c>
      <c r="I10" s="73">
        <f t="shared" si="2"/>
        <v>0</v>
      </c>
      <c r="J10" s="73">
        <f t="shared" si="2"/>
        <v>0</v>
      </c>
      <c r="K10" s="73">
        <f t="shared" si="2"/>
        <v>0</v>
      </c>
      <c r="L10" s="73">
        <f t="shared" si="2"/>
        <v>0</v>
      </c>
      <c r="M10" s="73">
        <f t="shared" si="2"/>
        <v>0</v>
      </c>
      <c r="N10" s="73">
        <f t="shared" si="2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4"/>
        <v>0</v>
      </c>
      <c r="Z10" s="73">
        <f t="shared" si="4"/>
        <v>0</v>
      </c>
      <c r="AA10" s="73">
        <f t="shared" si="4"/>
        <v>0</v>
      </c>
      <c r="AB10" s="73">
        <f t="shared" si="4"/>
        <v>0</v>
      </c>
      <c r="AC10" s="73">
        <f t="shared" si="4"/>
        <v>0</v>
      </c>
      <c r="AD10" s="73">
        <f t="shared" si="4"/>
        <v>0</v>
      </c>
      <c r="AE10" s="73">
        <f t="shared" si="4"/>
        <v>0</v>
      </c>
      <c r="AF10" s="73">
        <f t="shared" si="4"/>
        <v>0</v>
      </c>
      <c r="AG10" s="73">
        <f t="shared" si="4"/>
        <v>0</v>
      </c>
      <c r="AH10" s="73">
        <f t="shared" si="4"/>
        <v>0</v>
      </c>
      <c r="AI10" s="73">
        <f t="shared" si="4"/>
        <v>0</v>
      </c>
      <c r="AJ10" s="73">
        <f t="shared" si="4"/>
        <v>0</v>
      </c>
      <c r="AK10" s="73">
        <f t="shared" si="4"/>
        <v>0</v>
      </c>
      <c r="AL10" s="73">
        <f t="shared" si="4"/>
        <v>0</v>
      </c>
      <c r="AM10" s="73">
        <f t="shared" si="4"/>
        <v>0</v>
      </c>
    </row>
    <row r="11" spans="1:39" ht="24.9" customHeight="1">
      <c r="A11" s="254">
        <v>4</v>
      </c>
      <c r="B11" s="74">
        <v>4112001</v>
      </c>
      <c r="C11" s="75" t="s">
        <v>40</v>
      </c>
      <c r="D11" s="73">
        <f t="shared" si="1"/>
        <v>0</v>
      </c>
      <c r="E11" s="73">
        <f t="shared" si="2"/>
        <v>0</v>
      </c>
      <c r="F11" s="73">
        <f t="shared" si="2"/>
        <v>0</v>
      </c>
      <c r="G11" s="73">
        <f t="shared" si="2"/>
        <v>0</v>
      </c>
      <c r="H11" s="73">
        <f t="shared" si="2"/>
        <v>0</v>
      </c>
      <c r="I11" s="73">
        <f t="shared" si="2"/>
        <v>0</v>
      </c>
      <c r="J11" s="73">
        <f t="shared" si="2"/>
        <v>0</v>
      </c>
      <c r="K11" s="73">
        <f t="shared" si="2"/>
        <v>0</v>
      </c>
      <c r="L11" s="73">
        <f t="shared" si="2"/>
        <v>0</v>
      </c>
      <c r="M11" s="73">
        <f t="shared" si="2"/>
        <v>0</v>
      </c>
      <c r="N11" s="73">
        <f t="shared" si="2"/>
        <v>0</v>
      </c>
      <c r="O11" s="73">
        <f t="shared" si="3"/>
        <v>0</v>
      </c>
      <c r="P11" s="73">
        <f t="shared" si="3"/>
        <v>0</v>
      </c>
      <c r="Q11" s="73">
        <f t="shared" si="3"/>
        <v>0</v>
      </c>
      <c r="R11" s="73">
        <f t="shared" si="3"/>
        <v>0</v>
      </c>
      <c r="S11" s="73">
        <f t="shared" si="3"/>
        <v>0</v>
      </c>
      <c r="T11" s="73">
        <f t="shared" si="3"/>
        <v>0</v>
      </c>
      <c r="U11" s="73">
        <f t="shared" si="3"/>
        <v>0</v>
      </c>
      <c r="V11" s="73">
        <f t="shared" si="3"/>
        <v>0</v>
      </c>
      <c r="W11" s="73">
        <f t="shared" si="3"/>
        <v>0</v>
      </c>
      <c r="X11" s="73">
        <f t="shared" si="3"/>
        <v>0</v>
      </c>
      <c r="Y11" s="73">
        <f t="shared" si="4"/>
        <v>0</v>
      </c>
      <c r="Z11" s="73">
        <f t="shared" si="4"/>
        <v>0</v>
      </c>
      <c r="AA11" s="73">
        <f t="shared" si="4"/>
        <v>0</v>
      </c>
      <c r="AB11" s="73">
        <f t="shared" si="4"/>
        <v>0</v>
      </c>
      <c r="AC11" s="73">
        <f t="shared" si="4"/>
        <v>0</v>
      </c>
      <c r="AD11" s="73">
        <f t="shared" si="4"/>
        <v>0</v>
      </c>
      <c r="AE11" s="73">
        <f t="shared" si="4"/>
        <v>0</v>
      </c>
      <c r="AF11" s="73">
        <f t="shared" si="4"/>
        <v>0</v>
      </c>
      <c r="AG11" s="73">
        <f t="shared" si="4"/>
        <v>0</v>
      </c>
      <c r="AH11" s="73">
        <f t="shared" si="4"/>
        <v>0</v>
      </c>
      <c r="AI11" s="73">
        <f t="shared" si="4"/>
        <v>0</v>
      </c>
      <c r="AJ11" s="73">
        <f t="shared" si="4"/>
        <v>0</v>
      </c>
      <c r="AK11" s="73">
        <f t="shared" si="4"/>
        <v>0</v>
      </c>
      <c r="AL11" s="73">
        <f t="shared" si="4"/>
        <v>0</v>
      </c>
      <c r="AM11" s="73">
        <f t="shared" si="4"/>
        <v>0</v>
      </c>
    </row>
    <row r="12" spans="1:39" ht="24.9" customHeight="1">
      <c r="A12" s="254">
        <v>4</v>
      </c>
      <c r="B12" s="76">
        <v>4112002</v>
      </c>
      <c r="C12" s="77" t="s">
        <v>41</v>
      </c>
      <c r="D12" s="73">
        <f t="shared" si="1"/>
        <v>0</v>
      </c>
      <c r="E12" s="73">
        <f t="shared" si="2"/>
        <v>0</v>
      </c>
      <c r="F12" s="73">
        <f t="shared" si="2"/>
        <v>0</v>
      </c>
      <c r="G12" s="73">
        <f t="shared" si="2"/>
        <v>0</v>
      </c>
      <c r="H12" s="73">
        <f t="shared" si="2"/>
        <v>0</v>
      </c>
      <c r="I12" s="73">
        <f t="shared" si="2"/>
        <v>0</v>
      </c>
      <c r="J12" s="73">
        <f t="shared" si="2"/>
        <v>0</v>
      </c>
      <c r="K12" s="73">
        <f t="shared" si="2"/>
        <v>0</v>
      </c>
      <c r="L12" s="73">
        <f t="shared" si="2"/>
        <v>0</v>
      </c>
      <c r="M12" s="73">
        <f t="shared" si="2"/>
        <v>0</v>
      </c>
      <c r="N12" s="73">
        <f t="shared" si="2"/>
        <v>0</v>
      </c>
      <c r="O12" s="73">
        <f t="shared" si="3"/>
        <v>0</v>
      </c>
      <c r="P12" s="73">
        <f t="shared" si="3"/>
        <v>0</v>
      </c>
      <c r="Q12" s="73">
        <f t="shared" si="3"/>
        <v>0</v>
      </c>
      <c r="R12" s="73">
        <f t="shared" si="3"/>
        <v>0</v>
      </c>
      <c r="S12" s="73">
        <f t="shared" si="3"/>
        <v>0</v>
      </c>
      <c r="T12" s="73">
        <f t="shared" si="3"/>
        <v>0</v>
      </c>
      <c r="U12" s="73">
        <f t="shared" si="3"/>
        <v>0</v>
      </c>
      <c r="V12" s="73">
        <f t="shared" si="3"/>
        <v>0</v>
      </c>
      <c r="W12" s="73">
        <f t="shared" si="3"/>
        <v>0</v>
      </c>
      <c r="X12" s="73">
        <f t="shared" si="3"/>
        <v>0</v>
      </c>
      <c r="Y12" s="73">
        <f t="shared" si="4"/>
        <v>0</v>
      </c>
      <c r="Z12" s="73">
        <f t="shared" si="4"/>
        <v>0</v>
      </c>
      <c r="AA12" s="73">
        <f t="shared" si="4"/>
        <v>0</v>
      </c>
      <c r="AB12" s="73">
        <f t="shared" si="4"/>
        <v>0</v>
      </c>
      <c r="AC12" s="73">
        <f t="shared" si="4"/>
        <v>0</v>
      </c>
      <c r="AD12" s="73">
        <f t="shared" si="4"/>
        <v>0</v>
      </c>
      <c r="AE12" s="73">
        <f t="shared" si="4"/>
        <v>0</v>
      </c>
      <c r="AF12" s="73">
        <f t="shared" si="4"/>
        <v>0</v>
      </c>
      <c r="AG12" s="73">
        <f t="shared" si="4"/>
        <v>0</v>
      </c>
      <c r="AH12" s="73">
        <f t="shared" si="4"/>
        <v>0</v>
      </c>
      <c r="AI12" s="73">
        <f t="shared" si="4"/>
        <v>0</v>
      </c>
      <c r="AJ12" s="73">
        <f t="shared" si="4"/>
        <v>0</v>
      </c>
      <c r="AK12" s="73">
        <f t="shared" si="4"/>
        <v>0</v>
      </c>
      <c r="AL12" s="73">
        <f t="shared" si="4"/>
        <v>0</v>
      </c>
      <c r="AM12" s="73">
        <f t="shared" si="4"/>
        <v>0</v>
      </c>
    </row>
    <row r="13" spans="1:39" ht="24.9" customHeight="1">
      <c r="A13" s="254">
        <v>4</v>
      </c>
      <c r="B13" s="74">
        <v>4113001</v>
      </c>
      <c r="C13" s="75" t="s">
        <v>42</v>
      </c>
      <c r="D13" s="73">
        <f t="shared" si="1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3"/>
        <v>0</v>
      </c>
      <c r="P13" s="73">
        <f t="shared" si="3"/>
        <v>0</v>
      </c>
      <c r="Q13" s="73">
        <f t="shared" si="3"/>
        <v>0</v>
      </c>
      <c r="R13" s="73">
        <f t="shared" si="3"/>
        <v>0</v>
      </c>
      <c r="S13" s="73">
        <f t="shared" si="3"/>
        <v>0</v>
      </c>
      <c r="T13" s="73">
        <f t="shared" si="3"/>
        <v>0</v>
      </c>
      <c r="U13" s="73">
        <f t="shared" si="3"/>
        <v>0</v>
      </c>
      <c r="V13" s="73">
        <f t="shared" si="3"/>
        <v>0</v>
      </c>
      <c r="W13" s="73">
        <f t="shared" si="3"/>
        <v>0</v>
      </c>
      <c r="X13" s="73">
        <f t="shared" si="3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0</v>
      </c>
      <c r="AE13" s="73">
        <f t="shared" si="4"/>
        <v>0</v>
      </c>
      <c r="AF13" s="73">
        <f t="shared" si="4"/>
        <v>0</v>
      </c>
      <c r="AG13" s="73">
        <f t="shared" si="4"/>
        <v>0</v>
      </c>
      <c r="AH13" s="73">
        <f t="shared" si="4"/>
        <v>0</v>
      </c>
      <c r="AI13" s="73">
        <f t="shared" si="4"/>
        <v>0</v>
      </c>
      <c r="AJ13" s="73">
        <f t="shared" si="4"/>
        <v>0</v>
      </c>
      <c r="AK13" s="73">
        <f t="shared" si="4"/>
        <v>0</v>
      </c>
      <c r="AL13" s="73">
        <f t="shared" si="4"/>
        <v>0</v>
      </c>
      <c r="AM13" s="73">
        <f t="shared" si="4"/>
        <v>0</v>
      </c>
    </row>
    <row r="14" spans="1:39" ht="24.9" customHeight="1">
      <c r="A14" s="254">
        <v>4</v>
      </c>
      <c r="B14" s="74">
        <v>4114001</v>
      </c>
      <c r="C14" s="75" t="s">
        <v>43</v>
      </c>
      <c r="D14" s="73">
        <f t="shared" si="1"/>
        <v>0</v>
      </c>
      <c r="E14" s="73">
        <f t="shared" ref="E14:N23" si="5">-SUMIF($B$283:$B$593,$B$5:$B$279,E$283:E$593)</f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  <c r="O14" s="73">
        <f t="shared" ref="O14:X23" si="6">-SUMIF($B$283:$B$593,$B$5:$B$279,O$283:O$593)</f>
        <v>0</v>
      </c>
      <c r="P14" s="73">
        <f t="shared" si="6"/>
        <v>0</v>
      </c>
      <c r="Q14" s="73">
        <f t="shared" si="6"/>
        <v>0</v>
      </c>
      <c r="R14" s="73">
        <f t="shared" si="6"/>
        <v>0</v>
      </c>
      <c r="S14" s="73">
        <f t="shared" si="6"/>
        <v>0</v>
      </c>
      <c r="T14" s="73">
        <f t="shared" si="6"/>
        <v>0</v>
      </c>
      <c r="U14" s="73">
        <f t="shared" si="6"/>
        <v>0</v>
      </c>
      <c r="V14" s="73">
        <f t="shared" si="6"/>
        <v>0</v>
      </c>
      <c r="W14" s="73">
        <f t="shared" si="6"/>
        <v>0</v>
      </c>
      <c r="X14" s="73">
        <f t="shared" si="6"/>
        <v>0</v>
      </c>
      <c r="Y14" s="73">
        <f t="shared" ref="Y14:AM23" si="7">-SUMIF($B$283:$B$593,$B$5:$B$279,Y$283:Y$593)</f>
        <v>0</v>
      </c>
      <c r="Z14" s="73">
        <f t="shared" si="7"/>
        <v>0</v>
      </c>
      <c r="AA14" s="73">
        <f t="shared" si="7"/>
        <v>0</v>
      </c>
      <c r="AB14" s="73">
        <f t="shared" si="7"/>
        <v>0</v>
      </c>
      <c r="AC14" s="73">
        <f t="shared" si="7"/>
        <v>0</v>
      </c>
      <c r="AD14" s="73">
        <f t="shared" si="7"/>
        <v>0</v>
      </c>
      <c r="AE14" s="73">
        <f t="shared" si="7"/>
        <v>0</v>
      </c>
      <c r="AF14" s="73">
        <f t="shared" si="7"/>
        <v>0</v>
      </c>
      <c r="AG14" s="73">
        <f t="shared" si="7"/>
        <v>0</v>
      </c>
      <c r="AH14" s="73">
        <f t="shared" si="7"/>
        <v>0</v>
      </c>
      <c r="AI14" s="73">
        <f t="shared" si="7"/>
        <v>0</v>
      </c>
      <c r="AJ14" s="73">
        <f t="shared" si="7"/>
        <v>0</v>
      </c>
      <c r="AK14" s="73">
        <f t="shared" si="7"/>
        <v>0</v>
      </c>
      <c r="AL14" s="73">
        <f t="shared" si="7"/>
        <v>0</v>
      </c>
      <c r="AM14" s="73">
        <f t="shared" si="7"/>
        <v>0</v>
      </c>
    </row>
    <row r="15" spans="1:39" ht="24.9" customHeight="1">
      <c r="A15" s="254">
        <v>4</v>
      </c>
      <c r="B15" s="74">
        <v>4114002</v>
      </c>
      <c r="C15" s="75" t="s">
        <v>44</v>
      </c>
      <c r="D15" s="73">
        <f t="shared" si="1"/>
        <v>0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5"/>
        <v>0</v>
      </c>
      <c r="O15" s="73">
        <f t="shared" si="6"/>
        <v>0</v>
      </c>
      <c r="P15" s="73">
        <f t="shared" si="6"/>
        <v>0</v>
      </c>
      <c r="Q15" s="73">
        <f t="shared" si="6"/>
        <v>0</v>
      </c>
      <c r="R15" s="73">
        <f t="shared" si="6"/>
        <v>0</v>
      </c>
      <c r="S15" s="73">
        <f t="shared" si="6"/>
        <v>0</v>
      </c>
      <c r="T15" s="73">
        <f t="shared" si="6"/>
        <v>0</v>
      </c>
      <c r="U15" s="73">
        <f t="shared" si="6"/>
        <v>0</v>
      </c>
      <c r="V15" s="73">
        <f t="shared" si="6"/>
        <v>0</v>
      </c>
      <c r="W15" s="73">
        <f t="shared" si="6"/>
        <v>0</v>
      </c>
      <c r="X15" s="73">
        <f t="shared" si="6"/>
        <v>0</v>
      </c>
      <c r="Y15" s="73">
        <f t="shared" si="7"/>
        <v>0</v>
      </c>
      <c r="Z15" s="73">
        <f t="shared" si="7"/>
        <v>0</v>
      </c>
      <c r="AA15" s="73">
        <f t="shared" si="7"/>
        <v>0</v>
      </c>
      <c r="AB15" s="73">
        <f t="shared" si="7"/>
        <v>0</v>
      </c>
      <c r="AC15" s="73">
        <f t="shared" si="7"/>
        <v>0</v>
      </c>
      <c r="AD15" s="73">
        <f t="shared" si="7"/>
        <v>0</v>
      </c>
      <c r="AE15" s="73">
        <f t="shared" si="7"/>
        <v>0</v>
      </c>
      <c r="AF15" s="73">
        <f t="shared" si="7"/>
        <v>0</v>
      </c>
      <c r="AG15" s="73">
        <f t="shared" si="7"/>
        <v>0</v>
      </c>
      <c r="AH15" s="73">
        <f t="shared" si="7"/>
        <v>0</v>
      </c>
      <c r="AI15" s="73">
        <f t="shared" si="7"/>
        <v>0</v>
      </c>
      <c r="AJ15" s="73">
        <f t="shared" si="7"/>
        <v>0</v>
      </c>
      <c r="AK15" s="73">
        <f t="shared" si="7"/>
        <v>0</v>
      </c>
      <c r="AL15" s="73">
        <f t="shared" si="7"/>
        <v>0</v>
      </c>
      <c r="AM15" s="73">
        <f t="shared" si="7"/>
        <v>0</v>
      </c>
    </row>
    <row r="16" spans="1:39" ht="24.9" customHeight="1">
      <c r="A16" s="254">
        <v>4</v>
      </c>
      <c r="B16" s="74">
        <v>4114003</v>
      </c>
      <c r="C16" s="75" t="s">
        <v>45</v>
      </c>
      <c r="D16" s="73">
        <f t="shared" si="1"/>
        <v>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3">
        <f t="shared" si="5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7"/>
        <v>0</v>
      </c>
      <c r="Z16" s="73">
        <f t="shared" si="7"/>
        <v>0</v>
      </c>
      <c r="AA16" s="73">
        <f t="shared" si="7"/>
        <v>0</v>
      </c>
      <c r="AB16" s="73">
        <f t="shared" si="7"/>
        <v>0</v>
      </c>
      <c r="AC16" s="73">
        <f t="shared" si="7"/>
        <v>0</v>
      </c>
      <c r="AD16" s="73">
        <f t="shared" si="7"/>
        <v>0</v>
      </c>
      <c r="AE16" s="73">
        <f t="shared" si="7"/>
        <v>0</v>
      </c>
      <c r="AF16" s="73">
        <f t="shared" si="7"/>
        <v>0</v>
      </c>
      <c r="AG16" s="73">
        <f t="shared" si="7"/>
        <v>0</v>
      </c>
      <c r="AH16" s="73">
        <f t="shared" si="7"/>
        <v>0</v>
      </c>
      <c r="AI16" s="73">
        <f t="shared" si="7"/>
        <v>0</v>
      </c>
      <c r="AJ16" s="73">
        <f t="shared" si="7"/>
        <v>0</v>
      </c>
      <c r="AK16" s="73">
        <f t="shared" si="7"/>
        <v>0</v>
      </c>
      <c r="AL16" s="73">
        <f t="shared" si="7"/>
        <v>0</v>
      </c>
      <c r="AM16" s="73">
        <f t="shared" si="7"/>
        <v>0</v>
      </c>
    </row>
    <row r="17" spans="1:39" ht="24.9" customHeight="1">
      <c r="A17" s="254">
        <v>4</v>
      </c>
      <c r="B17" s="74">
        <v>4114004</v>
      </c>
      <c r="C17" s="75" t="s">
        <v>46</v>
      </c>
      <c r="D17" s="73">
        <f t="shared" si="1"/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6"/>
        <v>0</v>
      </c>
      <c r="P17" s="73">
        <f t="shared" si="6"/>
        <v>0</v>
      </c>
      <c r="Q17" s="73">
        <f t="shared" si="6"/>
        <v>0</v>
      </c>
      <c r="R17" s="73">
        <f t="shared" si="6"/>
        <v>0</v>
      </c>
      <c r="S17" s="73">
        <f t="shared" si="6"/>
        <v>0</v>
      </c>
      <c r="T17" s="73">
        <f t="shared" si="6"/>
        <v>0</v>
      </c>
      <c r="U17" s="73">
        <f t="shared" si="6"/>
        <v>0</v>
      </c>
      <c r="V17" s="73">
        <f t="shared" si="6"/>
        <v>0</v>
      </c>
      <c r="W17" s="73">
        <f t="shared" si="6"/>
        <v>0</v>
      </c>
      <c r="X17" s="73">
        <f t="shared" si="6"/>
        <v>0</v>
      </c>
      <c r="Y17" s="73">
        <f t="shared" si="7"/>
        <v>0</v>
      </c>
      <c r="Z17" s="73">
        <f t="shared" si="7"/>
        <v>0</v>
      </c>
      <c r="AA17" s="73">
        <f t="shared" si="7"/>
        <v>0</v>
      </c>
      <c r="AB17" s="73">
        <f t="shared" si="7"/>
        <v>0</v>
      </c>
      <c r="AC17" s="73">
        <f t="shared" si="7"/>
        <v>0</v>
      </c>
      <c r="AD17" s="73">
        <f t="shared" si="7"/>
        <v>0</v>
      </c>
      <c r="AE17" s="73">
        <f t="shared" si="7"/>
        <v>0</v>
      </c>
      <c r="AF17" s="73">
        <f t="shared" si="7"/>
        <v>0</v>
      </c>
      <c r="AG17" s="73">
        <f t="shared" si="7"/>
        <v>0</v>
      </c>
      <c r="AH17" s="73">
        <f t="shared" si="7"/>
        <v>0</v>
      </c>
      <c r="AI17" s="73">
        <f t="shared" si="7"/>
        <v>0</v>
      </c>
      <c r="AJ17" s="73">
        <f t="shared" si="7"/>
        <v>0</v>
      </c>
      <c r="AK17" s="73">
        <f t="shared" si="7"/>
        <v>0</v>
      </c>
      <c r="AL17" s="73">
        <f t="shared" si="7"/>
        <v>0</v>
      </c>
      <c r="AM17" s="73">
        <f t="shared" si="7"/>
        <v>0</v>
      </c>
    </row>
    <row r="18" spans="1:39" ht="24.9" customHeight="1">
      <c r="A18" s="254">
        <v>4</v>
      </c>
      <c r="B18" s="78">
        <v>4114005</v>
      </c>
      <c r="C18" s="79" t="s">
        <v>47</v>
      </c>
      <c r="D18" s="73">
        <f t="shared" si="1"/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5"/>
        <v>0</v>
      </c>
      <c r="O18" s="73">
        <f t="shared" si="6"/>
        <v>0</v>
      </c>
      <c r="P18" s="73">
        <f t="shared" si="6"/>
        <v>0</v>
      </c>
      <c r="Q18" s="73">
        <f t="shared" si="6"/>
        <v>0</v>
      </c>
      <c r="R18" s="73">
        <f t="shared" si="6"/>
        <v>0</v>
      </c>
      <c r="S18" s="73">
        <f t="shared" si="6"/>
        <v>0</v>
      </c>
      <c r="T18" s="73">
        <f t="shared" si="6"/>
        <v>0</v>
      </c>
      <c r="U18" s="73">
        <f t="shared" si="6"/>
        <v>0</v>
      </c>
      <c r="V18" s="73">
        <f t="shared" si="6"/>
        <v>0</v>
      </c>
      <c r="W18" s="73">
        <f t="shared" si="6"/>
        <v>0</v>
      </c>
      <c r="X18" s="73">
        <f t="shared" si="6"/>
        <v>0</v>
      </c>
      <c r="Y18" s="73">
        <f t="shared" si="7"/>
        <v>0</v>
      </c>
      <c r="Z18" s="73">
        <f t="shared" si="7"/>
        <v>0</v>
      </c>
      <c r="AA18" s="73">
        <f t="shared" si="7"/>
        <v>0</v>
      </c>
      <c r="AB18" s="73">
        <f t="shared" si="7"/>
        <v>0</v>
      </c>
      <c r="AC18" s="73">
        <f t="shared" si="7"/>
        <v>0</v>
      </c>
      <c r="AD18" s="73">
        <f t="shared" si="7"/>
        <v>0</v>
      </c>
      <c r="AE18" s="73">
        <f t="shared" si="7"/>
        <v>0</v>
      </c>
      <c r="AF18" s="73">
        <f t="shared" si="7"/>
        <v>0</v>
      </c>
      <c r="AG18" s="73">
        <f t="shared" si="7"/>
        <v>0</v>
      </c>
      <c r="AH18" s="73">
        <f t="shared" si="7"/>
        <v>0</v>
      </c>
      <c r="AI18" s="73">
        <f t="shared" si="7"/>
        <v>0</v>
      </c>
      <c r="AJ18" s="73">
        <f t="shared" si="7"/>
        <v>0</v>
      </c>
      <c r="AK18" s="73">
        <f t="shared" si="7"/>
        <v>0</v>
      </c>
      <c r="AL18" s="73">
        <f t="shared" si="7"/>
        <v>0</v>
      </c>
      <c r="AM18" s="73">
        <f t="shared" si="7"/>
        <v>0</v>
      </c>
    </row>
    <row r="19" spans="1:39" ht="24.9" customHeight="1">
      <c r="B19" s="78">
        <v>4116001</v>
      </c>
      <c r="C19" s="75" t="s">
        <v>711</v>
      </c>
      <c r="D19" s="73">
        <f t="shared" ref="D19:D23" si="8">SUM(E19:AM19)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5"/>
        <v>0</v>
      </c>
      <c r="O19" s="73">
        <f t="shared" si="6"/>
        <v>0</v>
      </c>
      <c r="P19" s="73">
        <f t="shared" si="6"/>
        <v>0</v>
      </c>
      <c r="Q19" s="73">
        <f t="shared" si="6"/>
        <v>0</v>
      </c>
      <c r="R19" s="73">
        <f t="shared" si="6"/>
        <v>0</v>
      </c>
      <c r="S19" s="73">
        <f t="shared" si="6"/>
        <v>0</v>
      </c>
      <c r="T19" s="73">
        <f t="shared" si="6"/>
        <v>0</v>
      </c>
      <c r="U19" s="73">
        <f t="shared" si="6"/>
        <v>0</v>
      </c>
      <c r="V19" s="73">
        <f t="shared" si="6"/>
        <v>0</v>
      </c>
      <c r="W19" s="73">
        <f t="shared" si="6"/>
        <v>0</v>
      </c>
      <c r="X19" s="73">
        <f t="shared" si="6"/>
        <v>0</v>
      </c>
      <c r="Y19" s="73">
        <f t="shared" si="7"/>
        <v>0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J19" s="73">
        <f t="shared" si="7"/>
        <v>0</v>
      </c>
      <c r="AK19" s="73">
        <f t="shared" si="7"/>
        <v>0</v>
      </c>
      <c r="AL19" s="73">
        <f t="shared" si="7"/>
        <v>0</v>
      </c>
      <c r="AM19" s="73">
        <f t="shared" si="7"/>
        <v>0</v>
      </c>
    </row>
    <row r="20" spans="1:39" ht="24.9" customHeight="1">
      <c r="B20" s="78">
        <v>4116002</v>
      </c>
      <c r="C20" s="75" t="s">
        <v>712</v>
      </c>
      <c r="D20" s="73">
        <f t="shared" si="8"/>
        <v>0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5"/>
        <v>0</v>
      </c>
      <c r="O20" s="73">
        <f t="shared" si="6"/>
        <v>0</v>
      </c>
      <c r="P20" s="73">
        <f t="shared" si="6"/>
        <v>0</v>
      </c>
      <c r="Q20" s="73">
        <f t="shared" si="6"/>
        <v>0</v>
      </c>
      <c r="R20" s="73">
        <f t="shared" si="6"/>
        <v>0</v>
      </c>
      <c r="S20" s="73">
        <f t="shared" si="6"/>
        <v>0</v>
      </c>
      <c r="T20" s="73">
        <f t="shared" si="6"/>
        <v>0</v>
      </c>
      <c r="U20" s="73">
        <f t="shared" si="6"/>
        <v>0</v>
      </c>
      <c r="V20" s="73">
        <f t="shared" si="6"/>
        <v>0</v>
      </c>
      <c r="W20" s="73">
        <f t="shared" si="6"/>
        <v>0</v>
      </c>
      <c r="X20" s="73">
        <f t="shared" si="6"/>
        <v>0</v>
      </c>
      <c r="Y20" s="73">
        <f t="shared" si="7"/>
        <v>0</v>
      </c>
      <c r="Z20" s="73">
        <f t="shared" si="7"/>
        <v>0</v>
      </c>
      <c r="AA20" s="73">
        <f t="shared" si="7"/>
        <v>0</v>
      </c>
      <c r="AB20" s="73">
        <f t="shared" si="7"/>
        <v>0</v>
      </c>
      <c r="AC20" s="73">
        <f t="shared" si="7"/>
        <v>0</v>
      </c>
      <c r="AD20" s="73">
        <f t="shared" si="7"/>
        <v>0</v>
      </c>
      <c r="AE20" s="73">
        <f t="shared" si="7"/>
        <v>0</v>
      </c>
      <c r="AF20" s="73">
        <f t="shared" si="7"/>
        <v>0</v>
      </c>
      <c r="AG20" s="73">
        <f t="shared" si="7"/>
        <v>0</v>
      </c>
      <c r="AH20" s="73">
        <f t="shared" si="7"/>
        <v>0</v>
      </c>
      <c r="AI20" s="73">
        <f t="shared" si="7"/>
        <v>0</v>
      </c>
      <c r="AJ20" s="73">
        <f t="shared" si="7"/>
        <v>0</v>
      </c>
      <c r="AK20" s="73">
        <f t="shared" si="7"/>
        <v>0</v>
      </c>
      <c r="AL20" s="73">
        <f t="shared" si="7"/>
        <v>0</v>
      </c>
      <c r="AM20" s="73">
        <f t="shared" si="7"/>
        <v>0</v>
      </c>
    </row>
    <row r="21" spans="1:39" ht="24.9" customHeight="1">
      <c r="B21" s="78">
        <v>4116003</v>
      </c>
      <c r="C21" s="75" t="s">
        <v>713</v>
      </c>
      <c r="D21" s="73">
        <f t="shared" si="8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5"/>
        <v>0</v>
      </c>
      <c r="O21" s="73">
        <f t="shared" si="6"/>
        <v>0</v>
      </c>
      <c r="P21" s="73">
        <f t="shared" si="6"/>
        <v>0</v>
      </c>
      <c r="Q21" s="73">
        <f t="shared" si="6"/>
        <v>0</v>
      </c>
      <c r="R21" s="73">
        <f t="shared" si="6"/>
        <v>0</v>
      </c>
      <c r="S21" s="73">
        <f t="shared" si="6"/>
        <v>0</v>
      </c>
      <c r="T21" s="73">
        <f t="shared" si="6"/>
        <v>0</v>
      </c>
      <c r="U21" s="73">
        <f t="shared" si="6"/>
        <v>0</v>
      </c>
      <c r="V21" s="73">
        <f t="shared" si="6"/>
        <v>0</v>
      </c>
      <c r="W21" s="73">
        <f t="shared" si="6"/>
        <v>0</v>
      </c>
      <c r="X21" s="73">
        <f t="shared" si="6"/>
        <v>0</v>
      </c>
      <c r="Y21" s="73">
        <f t="shared" si="7"/>
        <v>0</v>
      </c>
      <c r="Z21" s="73">
        <f t="shared" si="7"/>
        <v>0</v>
      </c>
      <c r="AA21" s="73">
        <f t="shared" si="7"/>
        <v>0</v>
      </c>
      <c r="AB21" s="73">
        <f t="shared" si="7"/>
        <v>0</v>
      </c>
      <c r="AC21" s="73">
        <f t="shared" si="7"/>
        <v>0</v>
      </c>
      <c r="AD21" s="73">
        <f t="shared" si="7"/>
        <v>0</v>
      </c>
      <c r="AE21" s="73">
        <f t="shared" si="7"/>
        <v>0</v>
      </c>
      <c r="AF21" s="73">
        <f t="shared" si="7"/>
        <v>0</v>
      </c>
      <c r="AG21" s="73">
        <f t="shared" si="7"/>
        <v>0</v>
      </c>
      <c r="AH21" s="73">
        <f t="shared" si="7"/>
        <v>0</v>
      </c>
      <c r="AI21" s="73">
        <f t="shared" si="7"/>
        <v>0</v>
      </c>
      <c r="AJ21" s="73">
        <f t="shared" si="7"/>
        <v>0</v>
      </c>
      <c r="AK21" s="73">
        <f t="shared" si="7"/>
        <v>0</v>
      </c>
      <c r="AL21" s="73">
        <f t="shared" si="7"/>
        <v>0</v>
      </c>
      <c r="AM21" s="73">
        <f t="shared" si="7"/>
        <v>0</v>
      </c>
    </row>
    <row r="22" spans="1:39" ht="24.9" customHeight="1">
      <c r="B22" s="78">
        <v>4116004</v>
      </c>
      <c r="C22" s="75" t="s">
        <v>714</v>
      </c>
      <c r="D22" s="73">
        <f t="shared" si="8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6"/>
        <v>0</v>
      </c>
      <c r="P22" s="73">
        <f t="shared" si="6"/>
        <v>0</v>
      </c>
      <c r="Q22" s="73">
        <f t="shared" si="6"/>
        <v>0</v>
      </c>
      <c r="R22" s="73">
        <f t="shared" si="6"/>
        <v>0</v>
      </c>
      <c r="S22" s="73">
        <f t="shared" si="6"/>
        <v>0</v>
      </c>
      <c r="T22" s="73">
        <f t="shared" si="6"/>
        <v>0</v>
      </c>
      <c r="U22" s="73">
        <f t="shared" si="6"/>
        <v>0</v>
      </c>
      <c r="V22" s="73">
        <f t="shared" si="6"/>
        <v>0</v>
      </c>
      <c r="W22" s="73">
        <f t="shared" si="6"/>
        <v>0</v>
      </c>
      <c r="X22" s="73">
        <f t="shared" si="6"/>
        <v>0</v>
      </c>
      <c r="Y22" s="73">
        <f t="shared" si="7"/>
        <v>0</v>
      </c>
      <c r="Z22" s="73">
        <f t="shared" si="7"/>
        <v>0</v>
      </c>
      <c r="AA22" s="73">
        <f t="shared" si="7"/>
        <v>0</v>
      </c>
      <c r="AB22" s="73">
        <f t="shared" si="7"/>
        <v>0</v>
      </c>
      <c r="AC22" s="73">
        <f t="shared" si="7"/>
        <v>0</v>
      </c>
      <c r="AD22" s="73">
        <f t="shared" si="7"/>
        <v>0</v>
      </c>
      <c r="AE22" s="73">
        <f t="shared" si="7"/>
        <v>0</v>
      </c>
      <c r="AF22" s="73">
        <f t="shared" si="7"/>
        <v>0</v>
      </c>
      <c r="AG22" s="73">
        <f t="shared" si="7"/>
        <v>0</v>
      </c>
      <c r="AH22" s="73">
        <f t="shared" si="7"/>
        <v>0</v>
      </c>
      <c r="AI22" s="73">
        <f t="shared" si="7"/>
        <v>0</v>
      </c>
      <c r="AJ22" s="73">
        <f t="shared" si="7"/>
        <v>0</v>
      </c>
      <c r="AK22" s="73">
        <f t="shared" si="7"/>
        <v>0</v>
      </c>
      <c r="AL22" s="73">
        <f t="shared" si="7"/>
        <v>0</v>
      </c>
      <c r="AM22" s="73">
        <f t="shared" si="7"/>
        <v>0</v>
      </c>
    </row>
    <row r="23" spans="1:39" ht="24.9" customHeight="1">
      <c r="B23" s="78">
        <v>4116005</v>
      </c>
      <c r="C23" s="79" t="s">
        <v>715</v>
      </c>
      <c r="D23" s="73">
        <f t="shared" si="8"/>
        <v>0</v>
      </c>
      <c r="E23" s="73">
        <f t="shared" si="5"/>
        <v>0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5"/>
        <v>0</v>
      </c>
      <c r="O23" s="73">
        <f t="shared" si="6"/>
        <v>0</v>
      </c>
      <c r="P23" s="73">
        <f t="shared" si="6"/>
        <v>0</v>
      </c>
      <c r="Q23" s="73">
        <f t="shared" si="6"/>
        <v>0</v>
      </c>
      <c r="R23" s="73">
        <f t="shared" si="6"/>
        <v>0</v>
      </c>
      <c r="S23" s="73">
        <f t="shared" si="6"/>
        <v>0</v>
      </c>
      <c r="T23" s="73">
        <f t="shared" si="6"/>
        <v>0</v>
      </c>
      <c r="U23" s="73">
        <f t="shared" si="6"/>
        <v>0</v>
      </c>
      <c r="V23" s="73">
        <f t="shared" si="6"/>
        <v>0</v>
      </c>
      <c r="W23" s="73">
        <f t="shared" si="6"/>
        <v>0</v>
      </c>
      <c r="X23" s="73">
        <f t="shared" si="6"/>
        <v>0</v>
      </c>
      <c r="Y23" s="73">
        <f t="shared" si="7"/>
        <v>0</v>
      </c>
      <c r="Z23" s="73">
        <f t="shared" si="7"/>
        <v>0</v>
      </c>
      <c r="AA23" s="73">
        <f t="shared" si="7"/>
        <v>0</v>
      </c>
      <c r="AB23" s="73">
        <f t="shared" si="7"/>
        <v>0</v>
      </c>
      <c r="AC23" s="73">
        <f t="shared" si="7"/>
        <v>0</v>
      </c>
      <c r="AD23" s="73">
        <f t="shared" si="7"/>
        <v>0</v>
      </c>
      <c r="AE23" s="73">
        <f t="shared" si="7"/>
        <v>0</v>
      </c>
      <c r="AF23" s="73">
        <f t="shared" si="7"/>
        <v>0</v>
      </c>
      <c r="AG23" s="73">
        <f t="shared" si="7"/>
        <v>0</v>
      </c>
      <c r="AH23" s="73">
        <f t="shared" si="7"/>
        <v>0</v>
      </c>
      <c r="AI23" s="73">
        <f t="shared" si="7"/>
        <v>0</v>
      </c>
      <c r="AJ23" s="73">
        <f t="shared" si="7"/>
        <v>0</v>
      </c>
      <c r="AK23" s="73">
        <f t="shared" si="7"/>
        <v>0</v>
      </c>
      <c r="AL23" s="73">
        <f t="shared" si="7"/>
        <v>0</v>
      </c>
      <c r="AM23" s="73">
        <f t="shared" si="7"/>
        <v>0</v>
      </c>
    </row>
    <row r="24" spans="1:39" ht="24.9" customHeight="1">
      <c r="A24" s="254" t="s">
        <v>652</v>
      </c>
      <c r="B24" s="80"/>
      <c r="C24" s="81" t="s">
        <v>48</v>
      </c>
      <c r="D24" s="82">
        <f>+D25+D26</f>
        <v>0</v>
      </c>
      <c r="E24" s="82">
        <f>+E25+E26</f>
        <v>0</v>
      </c>
      <c r="F24" s="82">
        <f>+F25+F26</f>
        <v>0</v>
      </c>
      <c r="G24" s="82">
        <f t="shared" ref="G24:AM24" si="9">+G25+G26</f>
        <v>0</v>
      </c>
      <c r="H24" s="82">
        <f t="shared" si="9"/>
        <v>0</v>
      </c>
      <c r="I24" s="82">
        <f t="shared" si="9"/>
        <v>0</v>
      </c>
      <c r="J24" s="82">
        <f t="shared" si="9"/>
        <v>0</v>
      </c>
      <c r="K24" s="82">
        <f t="shared" si="9"/>
        <v>0</v>
      </c>
      <c r="L24" s="82">
        <f t="shared" si="9"/>
        <v>0</v>
      </c>
      <c r="M24" s="82">
        <f t="shared" si="9"/>
        <v>0</v>
      </c>
      <c r="N24" s="82">
        <f t="shared" si="9"/>
        <v>0</v>
      </c>
      <c r="O24" s="82">
        <f t="shared" si="9"/>
        <v>0</v>
      </c>
      <c r="P24" s="82">
        <f t="shared" si="9"/>
        <v>0</v>
      </c>
      <c r="Q24" s="82">
        <f t="shared" si="9"/>
        <v>0</v>
      </c>
      <c r="R24" s="82">
        <f t="shared" si="9"/>
        <v>0</v>
      </c>
      <c r="S24" s="82">
        <f t="shared" si="9"/>
        <v>0</v>
      </c>
      <c r="T24" s="82">
        <f t="shared" si="9"/>
        <v>0</v>
      </c>
      <c r="U24" s="82">
        <f t="shared" si="9"/>
        <v>0</v>
      </c>
      <c r="V24" s="82">
        <f t="shared" si="9"/>
        <v>0</v>
      </c>
      <c r="W24" s="82">
        <f t="shared" si="9"/>
        <v>0</v>
      </c>
      <c r="X24" s="82">
        <f t="shared" si="9"/>
        <v>0</v>
      </c>
      <c r="Y24" s="82">
        <f t="shared" si="9"/>
        <v>0</v>
      </c>
      <c r="Z24" s="82">
        <f t="shared" si="9"/>
        <v>0</v>
      </c>
      <c r="AA24" s="82">
        <f t="shared" si="9"/>
        <v>0</v>
      </c>
      <c r="AB24" s="82">
        <f t="shared" si="9"/>
        <v>0</v>
      </c>
      <c r="AC24" s="82">
        <f t="shared" si="9"/>
        <v>0</v>
      </c>
      <c r="AD24" s="82">
        <f t="shared" si="9"/>
        <v>0</v>
      </c>
      <c r="AE24" s="82">
        <f t="shared" si="9"/>
        <v>0</v>
      </c>
      <c r="AF24" s="82">
        <f t="shared" si="9"/>
        <v>0</v>
      </c>
      <c r="AG24" s="82">
        <f t="shared" si="9"/>
        <v>0</v>
      </c>
      <c r="AH24" s="82">
        <f t="shared" si="9"/>
        <v>0</v>
      </c>
      <c r="AI24" s="82">
        <f t="shared" si="9"/>
        <v>0</v>
      </c>
      <c r="AJ24" s="82">
        <f t="shared" si="9"/>
        <v>0</v>
      </c>
      <c r="AK24" s="82">
        <f t="shared" si="9"/>
        <v>0</v>
      </c>
      <c r="AL24" s="82">
        <f t="shared" si="9"/>
        <v>0</v>
      </c>
      <c r="AM24" s="82">
        <f t="shared" si="9"/>
        <v>0</v>
      </c>
    </row>
    <row r="25" spans="1:39" ht="24.9" customHeight="1">
      <c r="A25" s="254">
        <v>4</v>
      </c>
      <c r="B25" s="74">
        <v>4121002</v>
      </c>
      <c r="C25" s="75" t="s">
        <v>24</v>
      </c>
      <c r="D25" s="73">
        <f>SUM(E25:AM25)</f>
        <v>0</v>
      </c>
      <c r="E25" s="73">
        <f t="shared" ref="E25:N26" si="10">SUMIF($B$283:$B$593,$B$5:$B$279,E$283:E$593)</f>
        <v>0</v>
      </c>
      <c r="F25" s="73">
        <f t="shared" si="10"/>
        <v>0</v>
      </c>
      <c r="G25" s="73">
        <f t="shared" si="10"/>
        <v>0</v>
      </c>
      <c r="H25" s="73">
        <f t="shared" si="10"/>
        <v>0</v>
      </c>
      <c r="I25" s="73">
        <f t="shared" si="10"/>
        <v>0</v>
      </c>
      <c r="J25" s="73">
        <f t="shared" si="10"/>
        <v>0</v>
      </c>
      <c r="K25" s="73">
        <f t="shared" si="10"/>
        <v>0</v>
      </c>
      <c r="L25" s="73">
        <f t="shared" si="10"/>
        <v>0</v>
      </c>
      <c r="M25" s="73">
        <f t="shared" si="10"/>
        <v>0</v>
      </c>
      <c r="N25" s="73">
        <f t="shared" si="10"/>
        <v>0</v>
      </c>
      <c r="O25" s="73">
        <f t="shared" ref="O25:X26" si="11">SUMIF($B$283:$B$593,$B$5:$B$279,O$283:O$593)</f>
        <v>0</v>
      </c>
      <c r="P25" s="73">
        <f t="shared" si="11"/>
        <v>0</v>
      </c>
      <c r="Q25" s="73">
        <f t="shared" si="11"/>
        <v>0</v>
      </c>
      <c r="R25" s="73">
        <f t="shared" si="11"/>
        <v>0</v>
      </c>
      <c r="S25" s="73">
        <f t="shared" si="11"/>
        <v>0</v>
      </c>
      <c r="T25" s="73">
        <f t="shared" si="11"/>
        <v>0</v>
      </c>
      <c r="U25" s="73">
        <f t="shared" si="11"/>
        <v>0</v>
      </c>
      <c r="V25" s="73">
        <f t="shared" si="11"/>
        <v>0</v>
      </c>
      <c r="W25" s="73">
        <f t="shared" si="11"/>
        <v>0</v>
      </c>
      <c r="X25" s="73">
        <f t="shared" si="11"/>
        <v>0</v>
      </c>
      <c r="Y25" s="73">
        <f t="shared" ref="Y25:AM26" si="12">SUMIF($B$283:$B$593,$B$5:$B$279,Y$283:Y$593)</f>
        <v>0</v>
      </c>
      <c r="Z25" s="73">
        <f t="shared" si="12"/>
        <v>0</v>
      </c>
      <c r="AA25" s="73">
        <f t="shared" si="12"/>
        <v>0</v>
      </c>
      <c r="AB25" s="73">
        <f t="shared" si="12"/>
        <v>0</v>
      </c>
      <c r="AC25" s="73">
        <f t="shared" si="12"/>
        <v>0</v>
      </c>
      <c r="AD25" s="73">
        <f t="shared" si="12"/>
        <v>0</v>
      </c>
      <c r="AE25" s="73">
        <f t="shared" si="12"/>
        <v>0</v>
      </c>
      <c r="AF25" s="73">
        <f t="shared" si="12"/>
        <v>0</v>
      </c>
      <c r="AG25" s="73">
        <f t="shared" si="12"/>
        <v>0</v>
      </c>
      <c r="AH25" s="73">
        <f t="shared" si="12"/>
        <v>0</v>
      </c>
      <c r="AI25" s="73">
        <f t="shared" si="12"/>
        <v>0</v>
      </c>
      <c r="AJ25" s="73">
        <f t="shared" si="12"/>
        <v>0</v>
      </c>
      <c r="AK25" s="73">
        <f t="shared" si="12"/>
        <v>0</v>
      </c>
      <c r="AL25" s="73">
        <f t="shared" si="12"/>
        <v>0</v>
      </c>
      <c r="AM25" s="73">
        <f t="shared" si="12"/>
        <v>0</v>
      </c>
    </row>
    <row r="26" spans="1:39" s="263" customFormat="1" ht="23.25" customHeight="1">
      <c r="A26" s="318">
        <v>4</v>
      </c>
      <c r="B26" s="319">
        <v>4121003</v>
      </c>
      <c r="C26" s="320" t="s">
        <v>49</v>
      </c>
      <c r="D26" s="321">
        <f>SUM(E26:AM26)</f>
        <v>0</v>
      </c>
      <c r="E26" s="321">
        <f t="shared" si="10"/>
        <v>0</v>
      </c>
      <c r="F26" s="321">
        <f t="shared" si="10"/>
        <v>0</v>
      </c>
      <c r="G26" s="321">
        <f t="shared" si="10"/>
        <v>0</v>
      </c>
      <c r="H26" s="321">
        <f t="shared" si="10"/>
        <v>0</v>
      </c>
      <c r="I26" s="321">
        <f t="shared" si="10"/>
        <v>0</v>
      </c>
      <c r="J26" s="321">
        <f t="shared" si="10"/>
        <v>0</v>
      </c>
      <c r="K26" s="321">
        <f t="shared" si="10"/>
        <v>0</v>
      </c>
      <c r="L26" s="321">
        <f t="shared" si="10"/>
        <v>0</v>
      </c>
      <c r="M26" s="321">
        <f t="shared" si="10"/>
        <v>0</v>
      </c>
      <c r="N26" s="321">
        <f t="shared" si="10"/>
        <v>0</v>
      </c>
      <c r="O26" s="321">
        <f t="shared" si="11"/>
        <v>0</v>
      </c>
      <c r="P26" s="321">
        <f t="shared" si="11"/>
        <v>0</v>
      </c>
      <c r="Q26" s="321">
        <f t="shared" si="11"/>
        <v>0</v>
      </c>
      <c r="R26" s="321">
        <f t="shared" si="11"/>
        <v>0</v>
      </c>
      <c r="S26" s="321">
        <f t="shared" si="11"/>
        <v>0</v>
      </c>
      <c r="T26" s="321">
        <f t="shared" si="11"/>
        <v>0</v>
      </c>
      <c r="U26" s="321">
        <f t="shared" si="11"/>
        <v>0</v>
      </c>
      <c r="V26" s="321">
        <f t="shared" si="11"/>
        <v>0</v>
      </c>
      <c r="W26" s="321">
        <f t="shared" si="11"/>
        <v>0</v>
      </c>
      <c r="X26" s="321">
        <f t="shared" si="11"/>
        <v>0</v>
      </c>
      <c r="Y26" s="321">
        <f t="shared" si="12"/>
        <v>0</v>
      </c>
      <c r="Z26" s="321">
        <f t="shared" si="12"/>
        <v>0</v>
      </c>
      <c r="AA26" s="321">
        <f t="shared" si="12"/>
        <v>0</v>
      </c>
      <c r="AB26" s="321">
        <f t="shared" si="12"/>
        <v>0</v>
      </c>
      <c r="AC26" s="321">
        <f t="shared" si="12"/>
        <v>0</v>
      </c>
      <c r="AD26" s="321">
        <f t="shared" si="12"/>
        <v>0</v>
      </c>
      <c r="AE26" s="321">
        <f t="shared" si="12"/>
        <v>0</v>
      </c>
      <c r="AF26" s="321">
        <f t="shared" si="12"/>
        <v>0</v>
      </c>
      <c r="AG26" s="321">
        <f t="shared" si="12"/>
        <v>0</v>
      </c>
      <c r="AH26" s="321">
        <f t="shared" si="12"/>
        <v>0</v>
      </c>
      <c r="AI26" s="321">
        <f t="shared" si="12"/>
        <v>0</v>
      </c>
      <c r="AJ26" s="321">
        <f t="shared" si="12"/>
        <v>0</v>
      </c>
      <c r="AK26" s="321">
        <f t="shared" si="12"/>
        <v>0</v>
      </c>
      <c r="AL26" s="321">
        <f t="shared" si="12"/>
        <v>0</v>
      </c>
      <c r="AM26" s="321">
        <f t="shared" si="12"/>
        <v>0</v>
      </c>
    </row>
    <row r="27" spans="1:39" ht="21.75" customHeight="1">
      <c r="A27" s="254" t="s">
        <v>652</v>
      </c>
      <c r="B27" s="83"/>
      <c r="C27" s="84" t="s">
        <v>50</v>
      </c>
      <c r="D27" s="85">
        <f>+D5+D24</f>
        <v>0</v>
      </c>
      <c r="E27" s="85">
        <f>+E5+E24</f>
        <v>0</v>
      </c>
      <c r="F27" s="85">
        <f>+F5+F24</f>
        <v>0</v>
      </c>
      <c r="G27" s="85">
        <f t="shared" ref="G27:AM27" si="13">+G5+G24</f>
        <v>0</v>
      </c>
      <c r="H27" s="85">
        <f t="shared" si="13"/>
        <v>0</v>
      </c>
      <c r="I27" s="85">
        <f t="shared" si="13"/>
        <v>0</v>
      </c>
      <c r="J27" s="85">
        <f t="shared" si="13"/>
        <v>0</v>
      </c>
      <c r="K27" s="85">
        <f t="shared" si="13"/>
        <v>0</v>
      </c>
      <c r="L27" s="85">
        <f t="shared" si="13"/>
        <v>0</v>
      </c>
      <c r="M27" s="85">
        <f t="shared" si="13"/>
        <v>0</v>
      </c>
      <c r="N27" s="85">
        <f t="shared" si="13"/>
        <v>0</v>
      </c>
      <c r="O27" s="85">
        <f t="shared" si="13"/>
        <v>0</v>
      </c>
      <c r="P27" s="85">
        <f t="shared" si="13"/>
        <v>0</v>
      </c>
      <c r="Q27" s="85">
        <f t="shared" si="13"/>
        <v>0</v>
      </c>
      <c r="R27" s="85">
        <f t="shared" si="13"/>
        <v>0</v>
      </c>
      <c r="S27" s="85">
        <f t="shared" si="13"/>
        <v>0</v>
      </c>
      <c r="T27" s="85">
        <f t="shared" si="13"/>
        <v>0</v>
      </c>
      <c r="U27" s="85">
        <f t="shared" si="13"/>
        <v>0</v>
      </c>
      <c r="V27" s="85">
        <f t="shared" si="13"/>
        <v>0</v>
      </c>
      <c r="W27" s="85">
        <f t="shared" si="13"/>
        <v>0</v>
      </c>
      <c r="X27" s="85">
        <f t="shared" si="13"/>
        <v>0</v>
      </c>
      <c r="Y27" s="85">
        <f t="shared" si="13"/>
        <v>0</v>
      </c>
      <c r="Z27" s="85">
        <f t="shared" si="13"/>
        <v>0</v>
      </c>
      <c r="AA27" s="85">
        <f t="shared" si="13"/>
        <v>0</v>
      </c>
      <c r="AB27" s="85">
        <f t="shared" si="13"/>
        <v>0</v>
      </c>
      <c r="AC27" s="85">
        <f t="shared" si="13"/>
        <v>0</v>
      </c>
      <c r="AD27" s="85">
        <f t="shared" si="13"/>
        <v>0</v>
      </c>
      <c r="AE27" s="85">
        <f t="shared" si="13"/>
        <v>0</v>
      </c>
      <c r="AF27" s="85">
        <f t="shared" si="13"/>
        <v>0</v>
      </c>
      <c r="AG27" s="85">
        <f t="shared" si="13"/>
        <v>0</v>
      </c>
      <c r="AH27" s="85">
        <f t="shared" si="13"/>
        <v>0</v>
      </c>
      <c r="AI27" s="85">
        <f t="shared" si="13"/>
        <v>0</v>
      </c>
      <c r="AJ27" s="85">
        <f t="shared" si="13"/>
        <v>0</v>
      </c>
      <c r="AK27" s="85">
        <f t="shared" si="13"/>
        <v>0</v>
      </c>
      <c r="AL27" s="85">
        <f t="shared" si="13"/>
        <v>0</v>
      </c>
      <c r="AM27" s="85">
        <f t="shared" si="13"/>
        <v>0</v>
      </c>
    </row>
    <row r="28" spans="1:39" ht="21.75" customHeight="1">
      <c r="A28" s="254" t="s">
        <v>652</v>
      </c>
      <c r="B28" s="80"/>
      <c r="C28" s="81" t="s">
        <v>716</v>
      </c>
      <c r="D28" s="82">
        <f>SUM(D29:D33)</f>
        <v>0</v>
      </c>
      <c r="E28" s="82">
        <f t="shared" ref="E28:AM28" si="14">SUM(E29:E33)</f>
        <v>0</v>
      </c>
      <c r="F28" s="82">
        <f t="shared" si="14"/>
        <v>0</v>
      </c>
      <c r="G28" s="82">
        <f t="shared" si="14"/>
        <v>0</v>
      </c>
      <c r="H28" s="82">
        <f t="shared" si="14"/>
        <v>0</v>
      </c>
      <c r="I28" s="82">
        <f t="shared" si="14"/>
        <v>0</v>
      </c>
      <c r="J28" s="82">
        <f t="shared" si="14"/>
        <v>0</v>
      </c>
      <c r="K28" s="82">
        <f t="shared" si="14"/>
        <v>0</v>
      </c>
      <c r="L28" s="82">
        <f t="shared" si="14"/>
        <v>0</v>
      </c>
      <c r="M28" s="82">
        <f t="shared" si="14"/>
        <v>0</v>
      </c>
      <c r="N28" s="82">
        <f t="shared" si="14"/>
        <v>0</v>
      </c>
      <c r="O28" s="82">
        <f t="shared" si="14"/>
        <v>0</v>
      </c>
      <c r="P28" s="82">
        <f t="shared" si="14"/>
        <v>0</v>
      </c>
      <c r="Q28" s="82">
        <f t="shared" si="14"/>
        <v>0</v>
      </c>
      <c r="R28" s="82">
        <f t="shared" si="14"/>
        <v>0</v>
      </c>
      <c r="S28" s="82">
        <f t="shared" si="14"/>
        <v>0</v>
      </c>
      <c r="T28" s="82">
        <f t="shared" si="14"/>
        <v>0</v>
      </c>
      <c r="U28" s="82">
        <f t="shared" si="14"/>
        <v>0</v>
      </c>
      <c r="V28" s="82">
        <f t="shared" si="14"/>
        <v>0</v>
      </c>
      <c r="W28" s="82">
        <f t="shared" si="14"/>
        <v>0</v>
      </c>
      <c r="X28" s="82">
        <f t="shared" si="14"/>
        <v>0</v>
      </c>
      <c r="Y28" s="82">
        <f t="shared" si="14"/>
        <v>0</v>
      </c>
      <c r="Z28" s="82">
        <f t="shared" si="14"/>
        <v>0</v>
      </c>
      <c r="AA28" s="82">
        <f t="shared" si="14"/>
        <v>0</v>
      </c>
      <c r="AB28" s="82">
        <f t="shared" si="14"/>
        <v>0</v>
      </c>
      <c r="AC28" s="82">
        <f t="shared" si="14"/>
        <v>0</v>
      </c>
      <c r="AD28" s="82">
        <f t="shared" si="14"/>
        <v>0</v>
      </c>
      <c r="AE28" s="82">
        <f t="shared" si="14"/>
        <v>0</v>
      </c>
      <c r="AF28" s="82">
        <f t="shared" si="14"/>
        <v>0</v>
      </c>
      <c r="AG28" s="82">
        <f t="shared" si="14"/>
        <v>0</v>
      </c>
      <c r="AH28" s="82">
        <f t="shared" si="14"/>
        <v>0</v>
      </c>
      <c r="AI28" s="82">
        <f t="shared" si="14"/>
        <v>0</v>
      </c>
      <c r="AJ28" s="82">
        <f t="shared" si="14"/>
        <v>0</v>
      </c>
      <c r="AK28" s="82">
        <f t="shared" si="14"/>
        <v>0</v>
      </c>
      <c r="AL28" s="82">
        <f t="shared" si="14"/>
        <v>0</v>
      </c>
      <c r="AM28" s="82">
        <f t="shared" si="14"/>
        <v>0</v>
      </c>
    </row>
    <row r="29" spans="1:39" ht="21.75" customHeight="1">
      <c r="A29" s="254">
        <v>4</v>
      </c>
      <c r="B29" s="74">
        <v>4121001</v>
      </c>
      <c r="C29" s="75" t="s">
        <v>51</v>
      </c>
      <c r="D29" s="73">
        <f>SUM(E29:AM29)</f>
        <v>0</v>
      </c>
      <c r="E29" s="73">
        <f t="shared" ref="E29:N33" si="15">SUMIF($B$283:$B$593,$B$5:$B$279,E$283:E$593)</f>
        <v>0</v>
      </c>
      <c r="F29" s="73">
        <f t="shared" si="15"/>
        <v>0</v>
      </c>
      <c r="G29" s="73">
        <f t="shared" si="15"/>
        <v>0</v>
      </c>
      <c r="H29" s="73">
        <f t="shared" si="15"/>
        <v>0</v>
      </c>
      <c r="I29" s="73">
        <f t="shared" si="15"/>
        <v>0</v>
      </c>
      <c r="J29" s="73">
        <f t="shared" si="15"/>
        <v>0</v>
      </c>
      <c r="K29" s="73">
        <f t="shared" si="15"/>
        <v>0</v>
      </c>
      <c r="L29" s="73">
        <f t="shared" si="15"/>
        <v>0</v>
      </c>
      <c r="M29" s="73">
        <f t="shared" si="15"/>
        <v>0</v>
      </c>
      <c r="N29" s="73">
        <f t="shared" si="15"/>
        <v>0</v>
      </c>
      <c r="O29" s="73">
        <f t="shared" ref="O29:X33" si="16">SUMIF($B$283:$B$593,$B$5:$B$279,O$283:O$593)</f>
        <v>0</v>
      </c>
      <c r="P29" s="73">
        <f t="shared" si="16"/>
        <v>0</v>
      </c>
      <c r="Q29" s="73">
        <f t="shared" si="16"/>
        <v>0</v>
      </c>
      <c r="R29" s="73">
        <f t="shared" si="16"/>
        <v>0</v>
      </c>
      <c r="S29" s="73">
        <f t="shared" si="16"/>
        <v>0</v>
      </c>
      <c r="T29" s="73">
        <f t="shared" si="16"/>
        <v>0</v>
      </c>
      <c r="U29" s="73">
        <f t="shared" si="16"/>
        <v>0</v>
      </c>
      <c r="V29" s="73">
        <f t="shared" si="16"/>
        <v>0</v>
      </c>
      <c r="W29" s="73">
        <f t="shared" si="16"/>
        <v>0</v>
      </c>
      <c r="X29" s="73">
        <f t="shared" si="16"/>
        <v>0</v>
      </c>
      <c r="Y29" s="73">
        <f t="shared" ref="Y29:AM33" si="17">SUMIF($B$283:$B$593,$B$5:$B$279,Y$283:Y$593)</f>
        <v>0</v>
      </c>
      <c r="Z29" s="73">
        <f t="shared" si="17"/>
        <v>0</v>
      </c>
      <c r="AA29" s="73">
        <f t="shared" si="17"/>
        <v>0</v>
      </c>
      <c r="AB29" s="73">
        <f t="shared" si="17"/>
        <v>0</v>
      </c>
      <c r="AC29" s="73">
        <f t="shared" si="17"/>
        <v>0</v>
      </c>
      <c r="AD29" s="73">
        <f t="shared" si="17"/>
        <v>0</v>
      </c>
      <c r="AE29" s="73">
        <f t="shared" si="17"/>
        <v>0</v>
      </c>
      <c r="AF29" s="73">
        <f t="shared" si="17"/>
        <v>0</v>
      </c>
      <c r="AG29" s="73">
        <f t="shared" si="17"/>
        <v>0</v>
      </c>
      <c r="AH29" s="73">
        <f t="shared" si="17"/>
        <v>0</v>
      </c>
      <c r="AI29" s="73">
        <f t="shared" si="17"/>
        <v>0</v>
      </c>
      <c r="AJ29" s="73">
        <f t="shared" si="17"/>
        <v>0</v>
      </c>
      <c r="AK29" s="73">
        <f t="shared" si="17"/>
        <v>0</v>
      </c>
      <c r="AL29" s="73">
        <f t="shared" si="17"/>
        <v>0</v>
      </c>
      <c r="AM29" s="73">
        <f t="shared" si="17"/>
        <v>0</v>
      </c>
    </row>
    <row r="30" spans="1:39" ht="21.75" customHeight="1">
      <c r="A30" s="317">
        <v>4</v>
      </c>
      <c r="B30" s="74">
        <v>4122001</v>
      </c>
      <c r="C30" s="75" t="s">
        <v>687</v>
      </c>
      <c r="D30" s="73">
        <f t="shared" ref="D30:D33" si="18">SUM(E30:AM30)</f>
        <v>0</v>
      </c>
      <c r="E30" s="73">
        <f t="shared" si="15"/>
        <v>0</v>
      </c>
      <c r="F30" s="73">
        <f t="shared" si="15"/>
        <v>0</v>
      </c>
      <c r="G30" s="73">
        <f t="shared" si="15"/>
        <v>0</v>
      </c>
      <c r="H30" s="73">
        <f t="shared" si="15"/>
        <v>0</v>
      </c>
      <c r="I30" s="73">
        <f t="shared" si="15"/>
        <v>0</v>
      </c>
      <c r="J30" s="73">
        <f t="shared" si="15"/>
        <v>0</v>
      </c>
      <c r="K30" s="73">
        <f t="shared" si="15"/>
        <v>0</v>
      </c>
      <c r="L30" s="73">
        <f t="shared" si="15"/>
        <v>0</v>
      </c>
      <c r="M30" s="73">
        <f t="shared" si="15"/>
        <v>0</v>
      </c>
      <c r="N30" s="73">
        <f t="shared" si="15"/>
        <v>0</v>
      </c>
      <c r="O30" s="73">
        <f t="shared" si="16"/>
        <v>0</v>
      </c>
      <c r="P30" s="73">
        <f t="shared" si="16"/>
        <v>0</v>
      </c>
      <c r="Q30" s="73">
        <f t="shared" si="16"/>
        <v>0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0</v>
      </c>
      <c r="V30" s="73">
        <f t="shared" si="16"/>
        <v>0</v>
      </c>
      <c r="W30" s="73">
        <f t="shared" si="16"/>
        <v>0</v>
      </c>
      <c r="X30" s="73">
        <f t="shared" si="16"/>
        <v>0</v>
      </c>
      <c r="Y30" s="73">
        <f t="shared" si="17"/>
        <v>0</v>
      </c>
      <c r="Z30" s="73">
        <f t="shared" si="17"/>
        <v>0</v>
      </c>
      <c r="AA30" s="73">
        <f t="shared" si="17"/>
        <v>0</v>
      </c>
      <c r="AB30" s="73">
        <f t="shared" si="17"/>
        <v>0</v>
      </c>
      <c r="AC30" s="73">
        <f t="shared" si="17"/>
        <v>0</v>
      </c>
      <c r="AD30" s="73">
        <f t="shared" si="17"/>
        <v>0</v>
      </c>
      <c r="AE30" s="73">
        <f t="shared" si="17"/>
        <v>0</v>
      </c>
      <c r="AF30" s="73">
        <f t="shared" si="17"/>
        <v>0</v>
      </c>
      <c r="AG30" s="73">
        <f t="shared" si="17"/>
        <v>0</v>
      </c>
      <c r="AH30" s="73">
        <f t="shared" si="17"/>
        <v>0</v>
      </c>
      <c r="AI30" s="73">
        <f t="shared" si="17"/>
        <v>0</v>
      </c>
      <c r="AJ30" s="73">
        <f t="shared" si="17"/>
        <v>0</v>
      </c>
      <c r="AK30" s="73">
        <f t="shared" si="17"/>
        <v>0</v>
      </c>
      <c r="AL30" s="73">
        <f t="shared" si="17"/>
        <v>0</v>
      </c>
      <c r="AM30" s="73">
        <f t="shared" si="17"/>
        <v>0</v>
      </c>
    </row>
    <row r="31" spans="1:39" ht="21.75" customHeight="1">
      <c r="A31" s="317">
        <v>4</v>
      </c>
      <c r="B31" s="74">
        <v>4122002</v>
      </c>
      <c r="C31" s="75" t="s">
        <v>688</v>
      </c>
      <c r="D31" s="73">
        <f t="shared" si="18"/>
        <v>0</v>
      </c>
      <c r="E31" s="73">
        <f t="shared" si="15"/>
        <v>0</v>
      </c>
      <c r="F31" s="73">
        <f t="shared" si="15"/>
        <v>0</v>
      </c>
      <c r="G31" s="73">
        <f t="shared" si="15"/>
        <v>0</v>
      </c>
      <c r="H31" s="73">
        <f t="shared" si="15"/>
        <v>0</v>
      </c>
      <c r="I31" s="73">
        <f t="shared" si="15"/>
        <v>0</v>
      </c>
      <c r="J31" s="73">
        <f t="shared" si="15"/>
        <v>0</v>
      </c>
      <c r="K31" s="73">
        <f t="shared" si="15"/>
        <v>0</v>
      </c>
      <c r="L31" s="73">
        <f t="shared" si="15"/>
        <v>0</v>
      </c>
      <c r="M31" s="73">
        <f t="shared" si="15"/>
        <v>0</v>
      </c>
      <c r="N31" s="73">
        <f t="shared" si="15"/>
        <v>0</v>
      </c>
      <c r="O31" s="73">
        <f t="shared" si="16"/>
        <v>0</v>
      </c>
      <c r="P31" s="73">
        <f t="shared" si="16"/>
        <v>0</v>
      </c>
      <c r="Q31" s="73">
        <f t="shared" si="16"/>
        <v>0</v>
      </c>
      <c r="R31" s="73">
        <f t="shared" si="16"/>
        <v>0</v>
      </c>
      <c r="S31" s="73">
        <f t="shared" si="16"/>
        <v>0</v>
      </c>
      <c r="T31" s="73">
        <f t="shared" si="16"/>
        <v>0</v>
      </c>
      <c r="U31" s="73">
        <f t="shared" si="16"/>
        <v>0</v>
      </c>
      <c r="V31" s="73">
        <f t="shared" si="16"/>
        <v>0</v>
      </c>
      <c r="W31" s="73">
        <f t="shared" si="16"/>
        <v>0</v>
      </c>
      <c r="X31" s="73">
        <f t="shared" si="16"/>
        <v>0</v>
      </c>
      <c r="Y31" s="73">
        <f t="shared" si="17"/>
        <v>0</v>
      </c>
      <c r="Z31" s="73">
        <f t="shared" si="17"/>
        <v>0</v>
      </c>
      <c r="AA31" s="73">
        <f t="shared" si="17"/>
        <v>0</v>
      </c>
      <c r="AB31" s="73">
        <f t="shared" si="17"/>
        <v>0</v>
      </c>
      <c r="AC31" s="73">
        <f t="shared" si="17"/>
        <v>0</v>
      </c>
      <c r="AD31" s="73">
        <f t="shared" si="17"/>
        <v>0</v>
      </c>
      <c r="AE31" s="73">
        <f t="shared" si="17"/>
        <v>0</v>
      </c>
      <c r="AF31" s="73">
        <f t="shared" si="17"/>
        <v>0</v>
      </c>
      <c r="AG31" s="73">
        <f t="shared" si="17"/>
        <v>0</v>
      </c>
      <c r="AH31" s="73">
        <f t="shared" si="17"/>
        <v>0</v>
      </c>
      <c r="AI31" s="73">
        <f t="shared" si="17"/>
        <v>0</v>
      </c>
      <c r="AJ31" s="73">
        <f t="shared" si="17"/>
        <v>0</v>
      </c>
      <c r="AK31" s="73">
        <f t="shared" si="17"/>
        <v>0</v>
      </c>
      <c r="AL31" s="73">
        <f t="shared" si="17"/>
        <v>0</v>
      </c>
      <c r="AM31" s="73">
        <f t="shared" si="17"/>
        <v>0</v>
      </c>
    </row>
    <row r="32" spans="1:39" ht="22.5" customHeight="1">
      <c r="A32" s="317">
        <v>4</v>
      </c>
      <c r="B32" s="74">
        <v>4122003</v>
      </c>
      <c r="C32" s="75" t="s">
        <v>717</v>
      </c>
      <c r="D32" s="73">
        <f t="shared" si="18"/>
        <v>0</v>
      </c>
      <c r="E32" s="73">
        <f t="shared" si="15"/>
        <v>0</v>
      </c>
      <c r="F32" s="73">
        <f t="shared" si="15"/>
        <v>0</v>
      </c>
      <c r="G32" s="73">
        <f t="shared" si="15"/>
        <v>0</v>
      </c>
      <c r="H32" s="73">
        <f t="shared" si="15"/>
        <v>0</v>
      </c>
      <c r="I32" s="73">
        <f t="shared" si="15"/>
        <v>0</v>
      </c>
      <c r="J32" s="73">
        <f t="shared" si="15"/>
        <v>0</v>
      </c>
      <c r="K32" s="73">
        <f t="shared" si="15"/>
        <v>0</v>
      </c>
      <c r="L32" s="73">
        <f t="shared" si="15"/>
        <v>0</v>
      </c>
      <c r="M32" s="73">
        <f t="shared" si="15"/>
        <v>0</v>
      </c>
      <c r="N32" s="73">
        <f t="shared" si="15"/>
        <v>0</v>
      </c>
      <c r="O32" s="73">
        <f t="shared" si="16"/>
        <v>0</v>
      </c>
      <c r="P32" s="73">
        <f t="shared" si="16"/>
        <v>0</v>
      </c>
      <c r="Q32" s="73">
        <f t="shared" si="16"/>
        <v>0</v>
      </c>
      <c r="R32" s="73">
        <f t="shared" si="16"/>
        <v>0</v>
      </c>
      <c r="S32" s="73">
        <f t="shared" si="16"/>
        <v>0</v>
      </c>
      <c r="T32" s="73">
        <f t="shared" si="16"/>
        <v>0</v>
      </c>
      <c r="U32" s="73">
        <f t="shared" si="16"/>
        <v>0</v>
      </c>
      <c r="V32" s="73">
        <f t="shared" si="16"/>
        <v>0</v>
      </c>
      <c r="W32" s="73">
        <f t="shared" si="16"/>
        <v>0</v>
      </c>
      <c r="X32" s="73">
        <f t="shared" si="16"/>
        <v>0</v>
      </c>
      <c r="Y32" s="73">
        <f t="shared" si="17"/>
        <v>0</v>
      </c>
      <c r="Z32" s="73">
        <f t="shared" si="17"/>
        <v>0</v>
      </c>
      <c r="AA32" s="73">
        <f t="shared" si="17"/>
        <v>0</v>
      </c>
      <c r="AB32" s="73">
        <f t="shared" si="17"/>
        <v>0</v>
      </c>
      <c r="AC32" s="73">
        <f t="shared" si="17"/>
        <v>0</v>
      </c>
      <c r="AD32" s="73">
        <f t="shared" si="17"/>
        <v>0</v>
      </c>
      <c r="AE32" s="73">
        <f t="shared" si="17"/>
        <v>0</v>
      </c>
      <c r="AF32" s="73">
        <f t="shared" si="17"/>
        <v>0</v>
      </c>
      <c r="AG32" s="73">
        <f t="shared" si="17"/>
        <v>0</v>
      </c>
      <c r="AH32" s="73">
        <f t="shared" si="17"/>
        <v>0</v>
      </c>
      <c r="AI32" s="73">
        <f t="shared" si="17"/>
        <v>0</v>
      </c>
      <c r="AJ32" s="73">
        <f t="shared" si="17"/>
        <v>0</v>
      </c>
      <c r="AK32" s="73">
        <f t="shared" si="17"/>
        <v>0</v>
      </c>
      <c r="AL32" s="73">
        <f t="shared" si="17"/>
        <v>0</v>
      </c>
      <c r="AM32" s="73">
        <f t="shared" si="17"/>
        <v>0</v>
      </c>
    </row>
    <row r="33" spans="1:39" ht="24.9" customHeight="1">
      <c r="A33" s="317">
        <v>4</v>
      </c>
      <c r="B33" s="74">
        <v>4122004</v>
      </c>
      <c r="C33" s="75" t="s">
        <v>718</v>
      </c>
      <c r="D33" s="73">
        <f t="shared" si="18"/>
        <v>0</v>
      </c>
      <c r="E33" s="73">
        <f t="shared" si="15"/>
        <v>0</v>
      </c>
      <c r="F33" s="73">
        <f t="shared" si="15"/>
        <v>0</v>
      </c>
      <c r="G33" s="73">
        <f t="shared" si="15"/>
        <v>0</v>
      </c>
      <c r="H33" s="73">
        <f t="shared" si="15"/>
        <v>0</v>
      </c>
      <c r="I33" s="73">
        <f t="shared" si="15"/>
        <v>0</v>
      </c>
      <c r="J33" s="73">
        <f t="shared" si="15"/>
        <v>0</v>
      </c>
      <c r="K33" s="73">
        <f t="shared" si="15"/>
        <v>0</v>
      </c>
      <c r="L33" s="73">
        <f t="shared" si="15"/>
        <v>0</v>
      </c>
      <c r="M33" s="73">
        <f t="shared" si="15"/>
        <v>0</v>
      </c>
      <c r="N33" s="73">
        <f t="shared" si="15"/>
        <v>0</v>
      </c>
      <c r="O33" s="73">
        <f t="shared" si="16"/>
        <v>0</v>
      </c>
      <c r="P33" s="73">
        <f t="shared" si="16"/>
        <v>0</v>
      </c>
      <c r="Q33" s="73">
        <f t="shared" si="16"/>
        <v>0</v>
      </c>
      <c r="R33" s="73">
        <f t="shared" si="16"/>
        <v>0</v>
      </c>
      <c r="S33" s="73">
        <f t="shared" si="16"/>
        <v>0</v>
      </c>
      <c r="T33" s="73">
        <f t="shared" si="16"/>
        <v>0</v>
      </c>
      <c r="U33" s="73">
        <f t="shared" si="16"/>
        <v>0</v>
      </c>
      <c r="V33" s="73">
        <f t="shared" si="16"/>
        <v>0</v>
      </c>
      <c r="W33" s="73">
        <f t="shared" si="16"/>
        <v>0</v>
      </c>
      <c r="X33" s="73">
        <f t="shared" si="16"/>
        <v>0</v>
      </c>
      <c r="Y33" s="73">
        <f t="shared" si="17"/>
        <v>0</v>
      </c>
      <c r="Z33" s="73">
        <f t="shared" si="17"/>
        <v>0</v>
      </c>
      <c r="AA33" s="73">
        <f t="shared" si="17"/>
        <v>0</v>
      </c>
      <c r="AB33" s="73">
        <f t="shared" si="17"/>
        <v>0</v>
      </c>
      <c r="AC33" s="73">
        <f t="shared" si="17"/>
        <v>0</v>
      </c>
      <c r="AD33" s="73">
        <f t="shared" si="17"/>
        <v>0</v>
      </c>
      <c r="AE33" s="73">
        <f t="shared" si="17"/>
        <v>0</v>
      </c>
      <c r="AF33" s="73">
        <f t="shared" si="17"/>
        <v>0</v>
      </c>
      <c r="AG33" s="73">
        <f t="shared" si="17"/>
        <v>0</v>
      </c>
      <c r="AH33" s="73">
        <f t="shared" si="17"/>
        <v>0</v>
      </c>
      <c r="AI33" s="73">
        <f t="shared" si="17"/>
        <v>0</v>
      </c>
      <c r="AJ33" s="73">
        <f t="shared" si="17"/>
        <v>0</v>
      </c>
      <c r="AK33" s="73">
        <f t="shared" si="17"/>
        <v>0</v>
      </c>
      <c r="AL33" s="73">
        <f t="shared" si="17"/>
        <v>0</v>
      </c>
      <c r="AM33" s="73">
        <f t="shared" si="17"/>
        <v>0</v>
      </c>
    </row>
    <row r="34" spans="1:39" ht="24.9" customHeight="1">
      <c r="A34" s="254" t="s">
        <v>652</v>
      </c>
      <c r="B34" s="80"/>
      <c r="C34" s="81" t="s">
        <v>52</v>
      </c>
      <c r="D34" s="82">
        <f t="shared" ref="D34:AM34" si="19">SUM(D35:D38)</f>
        <v>0</v>
      </c>
      <c r="E34" s="82">
        <f t="shared" si="19"/>
        <v>0</v>
      </c>
      <c r="F34" s="82">
        <f t="shared" si="19"/>
        <v>0</v>
      </c>
      <c r="G34" s="82">
        <f t="shared" si="19"/>
        <v>0</v>
      </c>
      <c r="H34" s="82">
        <f t="shared" si="19"/>
        <v>0</v>
      </c>
      <c r="I34" s="82">
        <f t="shared" si="19"/>
        <v>0</v>
      </c>
      <c r="J34" s="82">
        <f t="shared" si="19"/>
        <v>0</v>
      </c>
      <c r="K34" s="82">
        <f t="shared" si="19"/>
        <v>0</v>
      </c>
      <c r="L34" s="82">
        <f t="shared" si="19"/>
        <v>0</v>
      </c>
      <c r="M34" s="82">
        <f t="shared" si="19"/>
        <v>0</v>
      </c>
      <c r="N34" s="82">
        <f t="shared" si="19"/>
        <v>0</v>
      </c>
      <c r="O34" s="82">
        <f t="shared" si="19"/>
        <v>0</v>
      </c>
      <c r="P34" s="82">
        <f t="shared" si="19"/>
        <v>0</v>
      </c>
      <c r="Q34" s="82">
        <f t="shared" si="19"/>
        <v>0</v>
      </c>
      <c r="R34" s="82">
        <f t="shared" si="19"/>
        <v>0</v>
      </c>
      <c r="S34" s="82">
        <f t="shared" si="19"/>
        <v>0</v>
      </c>
      <c r="T34" s="82">
        <f t="shared" si="19"/>
        <v>0</v>
      </c>
      <c r="U34" s="82">
        <f t="shared" si="19"/>
        <v>0</v>
      </c>
      <c r="V34" s="82">
        <f t="shared" si="19"/>
        <v>0</v>
      </c>
      <c r="W34" s="82">
        <f t="shared" si="19"/>
        <v>0</v>
      </c>
      <c r="X34" s="82">
        <f t="shared" si="19"/>
        <v>0</v>
      </c>
      <c r="Y34" s="82">
        <f t="shared" si="19"/>
        <v>0</v>
      </c>
      <c r="Z34" s="82">
        <f t="shared" si="19"/>
        <v>0</v>
      </c>
      <c r="AA34" s="82">
        <f t="shared" si="19"/>
        <v>0</v>
      </c>
      <c r="AB34" s="82">
        <f t="shared" si="19"/>
        <v>0</v>
      </c>
      <c r="AC34" s="82">
        <f t="shared" si="19"/>
        <v>0</v>
      </c>
      <c r="AD34" s="82">
        <f t="shared" si="19"/>
        <v>0</v>
      </c>
      <c r="AE34" s="82">
        <f t="shared" si="19"/>
        <v>0</v>
      </c>
      <c r="AF34" s="82">
        <f t="shared" si="19"/>
        <v>0</v>
      </c>
      <c r="AG34" s="82">
        <f t="shared" si="19"/>
        <v>0</v>
      </c>
      <c r="AH34" s="82">
        <f t="shared" si="19"/>
        <v>0</v>
      </c>
      <c r="AI34" s="82">
        <f t="shared" si="19"/>
        <v>0</v>
      </c>
      <c r="AJ34" s="82">
        <f t="shared" si="19"/>
        <v>0</v>
      </c>
      <c r="AK34" s="82">
        <f t="shared" si="19"/>
        <v>0</v>
      </c>
      <c r="AL34" s="82">
        <f t="shared" si="19"/>
        <v>0</v>
      </c>
      <c r="AM34" s="82">
        <f t="shared" si="19"/>
        <v>0</v>
      </c>
    </row>
    <row r="35" spans="1:39" ht="24.9" customHeight="1">
      <c r="A35" s="254">
        <v>5</v>
      </c>
      <c r="B35" s="74">
        <v>5311001</v>
      </c>
      <c r="C35" s="75" t="s">
        <v>53</v>
      </c>
      <c r="D35" s="73">
        <f>SUM(E35:AM35)</f>
        <v>0</v>
      </c>
      <c r="E35" s="73">
        <f t="shared" ref="E35:N38" si="20">SUMIF($B$283:$B$593,$B$5:$B$279,E$283:E$593)</f>
        <v>0</v>
      </c>
      <c r="F35" s="73">
        <f t="shared" si="20"/>
        <v>0</v>
      </c>
      <c r="G35" s="73">
        <f t="shared" si="20"/>
        <v>0</v>
      </c>
      <c r="H35" s="73">
        <f t="shared" si="20"/>
        <v>0</v>
      </c>
      <c r="I35" s="73">
        <f t="shared" si="20"/>
        <v>0</v>
      </c>
      <c r="J35" s="73">
        <f t="shared" si="20"/>
        <v>0</v>
      </c>
      <c r="K35" s="73">
        <f t="shared" si="20"/>
        <v>0</v>
      </c>
      <c r="L35" s="73">
        <f t="shared" si="20"/>
        <v>0</v>
      </c>
      <c r="M35" s="73">
        <f t="shared" si="20"/>
        <v>0</v>
      </c>
      <c r="N35" s="73">
        <f t="shared" si="20"/>
        <v>0</v>
      </c>
      <c r="O35" s="73">
        <f t="shared" ref="O35:X38" si="21">SUMIF($B$283:$B$593,$B$5:$B$279,O$283:O$593)</f>
        <v>0</v>
      </c>
      <c r="P35" s="73">
        <f t="shared" si="21"/>
        <v>0</v>
      </c>
      <c r="Q35" s="73">
        <f t="shared" si="21"/>
        <v>0</v>
      </c>
      <c r="R35" s="73">
        <f t="shared" si="21"/>
        <v>0</v>
      </c>
      <c r="S35" s="73">
        <f t="shared" si="21"/>
        <v>0</v>
      </c>
      <c r="T35" s="73">
        <f t="shared" si="21"/>
        <v>0</v>
      </c>
      <c r="U35" s="73">
        <f t="shared" si="21"/>
        <v>0</v>
      </c>
      <c r="V35" s="73">
        <f t="shared" si="21"/>
        <v>0</v>
      </c>
      <c r="W35" s="73">
        <f t="shared" si="21"/>
        <v>0</v>
      </c>
      <c r="X35" s="73">
        <f t="shared" si="21"/>
        <v>0</v>
      </c>
      <c r="Y35" s="73">
        <f t="shared" ref="Y35:AM38" si="22">SUMIF($B$283:$B$593,$B$5:$B$279,Y$283:Y$593)</f>
        <v>0</v>
      </c>
      <c r="Z35" s="73">
        <f t="shared" si="22"/>
        <v>0</v>
      </c>
      <c r="AA35" s="73">
        <f t="shared" si="22"/>
        <v>0</v>
      </c>
      <c r="AB35" s="73">
        <f t="shared" si="22"/>
        <v>0</v>
      </c>
      <c r="AC35" s="73">
        <f t="shared" si="22"/>
        <v>0</v>
      </c>
      <c r="AD35" s="73">
        <f t="shared" si="22"/>
        <v>0</v>
      </c>
      <c r="AE35" s="73">
        <f t="shared" si="22"/>
        <v>0</v>
      </c>
      <c r="AF35" s="73">
        <f t="shared" si="22"/>
        <v>0</v>
      </c>
      <c r="AG35" s="73">
        <f t="shared" si="22"/>
        <v>0</v>
      </c>
      <c r="AH35" s="73">
        <f t="shared" si="22"/>
        <v>0</v>
      </c>
      <c r="AI35" s="73">
        <f t="shared" si="22"/>
        <v>0</v>
      </c>
      <c r="AJ35" s="73">
        <f t="shared" si="22"/>
        <v>0</v>
      </c>
      <c r="AK35" s="73">
        <f t="shared" si="22"/>
        <v>0</v>
      </c>
      <c r="AL35" s="73">
        <f t="shared" si="22"/>
        <v>0</v>
      </c>
      <c r="AM35" s="73">
        <f t="shared" si="22"/>
        <v>0</v>
      </c>
    </row>
    <row r="36" spans="1:39" ht="24.9" customHeight="1">
      <c r="A36" s="254">
        <v>5</v>
      </c>
      <c r="B36" s="74">
        <v>5311002</v>
      </c>
      <c r="C36" s="75" t="s">
        <v>54</v>
      </c>
      <c r="D36" s="73">
        <f>SUM(E36:AM36)</f>
        <v>0</v>
      </c>
      <c r="E36" s="73">
        <f t="shared" si="20"/>
        <v>0</v>
      </c>
      <c r="F36" s="73">
        <f t="shared" si="20"/>
        <v>0</v>
      </c>
      <c r="G36" s="73">
        <f t="shared" si="20"/>
        <v>0</v>
      </c>
      <c r="H36" s="73">
        <f t="shared" si="20"/>
        <v>0</v>
      </c>
      <c r="I36" s="73">
        <f t="shared" si="20"/>
        <v>0</v>
      </c>
      <c r="J36" s="73">
        <f t="shared" si="20"/>
        <v>0</v>
      </c>
      <c r="K36" s="73">
        <f t="shared" si="20"/>
        <v>0</v>
      </c>
      <c r="L36" s="73">
        <f t="shared" si="20"/>
        <v>0</v>
      </c>
      <c r="M36" s="73">
        <f t="shared" si="20"/>
        <v>0</v>
      </c>
      <c r="N36" s="73">
        <f t="shared" si="20"/>
        <v>0</v>
      </c>
      <c r="O36" s="73">
        <f t="shared" si="21"/>
        <v>0</v>
      </c>
      <c r="P36" s="73">
        <f t="shared" si="21"/>
        <v>0</v>
      </c>
      <c r="Q36" s="73">
        <f t="shared" si="21"/>
        <v>0</v>
      </c>
      <c r="R36" s="73">
        <f t="shared" si="21"/>
        <v>0</v>
      </c>
      <c r="S36" s="73">
        <f t="shared" si="21"/>
        <v>0</v>
      </c>
      <c r="T36" s="73">
        <f t="shared" si="21"/>
        <v>0</v>
      </c>
      <c r="U36" s="73">
        <f t="shared" si="21"/>
        <v>0</v>
      </c>
      <c r="V36" s="73">
        <f t="shared" si="21"/>
        <v>0</v>
      </c>
      <c r="W36" s="73">
        <f t="shared" si="21"/>
        <v>0</v>
      </c>
      <c r="X36" s="73">
        <f t="shared" si="21"/>
        <v>0</v>
      </c>
      <c r="Y36" s="73">
        <f t="shared" si="22"/>
        <v>0</v>
      </c>
      <c r="Z36" s="73">
        <f t="shared" si="22"/>
        <v>0</v>
      </c>
      <c r="AA36" s="73">
        <f t="shared" si="22"/>
        <v>0</v>
      </c>
      <c r="AB36" s="73">
        <f t="shared" si="22"/>
        <v>0</v>
      </c>
      <c r="AC36" s="73">
        <f t="shared" si="22"/>
        <v>0</v>
      </c>
      <c r="AD36" s="73">
        <f t="shared" si="22"/>
        <v>0</v>
      </c>
      <c r="AE36" s="73">
        <f t="shared" si="22"/>
        <v>0</v>
      </c>
      <c r="AF36" s="73">
        <f t="shared" si="22"/>
        <v>0</v>
      </c>
      <c r="AG36" s="73">
        <f t="shared" si="22"/>
        <v>0</v>
      </c>
      <c r="AH36" s="73">
        <f t="shared" si="22"/>
        <v>0</v>
      </c>
      <c r="AI36" s="73">
        <f t="shared" si="22"/>
        <v>0</v>
      </c>
      <c r="AJ36" s="73">
        <f t="shared" si="22"/>
        <v>0</v>
      </c>
      <c r="AK36" s="73">
        <f t="shared" si="22"/>
        <v>0</v>
      </c>
      <c r="AL36" s="73">
        <f t="shared" si="22"/>
        <v>0</v>
      </c>
      <c r="AM36" s="73">
        <f t="shared" si="22"/>
        <v>0</v>
      </c>
    </row>
    <row r="37" spans="1:39" ht="24.9" customHeight="1">
      <c r="A37" s="254">
        <v>5</v>
      </c>
      <c r="B37" s="74">
        <v>5311003</v>
      </c>
      <c r="C37" s="75" t="s">
        <v>55</v>
      </c>
      <c r="D37" s="73">
        <f>SUM(E37:AM37)</f>
        <v>0</v>
      </c>
      <c r="E37" s="73">
        <f t="shared" si="20"/>
        <v>0</v>
      </c>
      <c r="F37" s="73">
        <f t="shared" si="20"/>
        <v>0</v>
      </c>
      <c r="G37" s="73">
        <f t="shared" si="20"/>
        <v>0</v>
      </c>
      <c r="H37" s="73">
        <f t="shared" si="20"/>
        <v>0</v>
      </c>
      <c r="I37" s="73">
        <f t="shared" si="20"/>
        <v>0</v>
      </c>
      <c r="J37" s="73">
        <f t="shared" si="20"/>
        <v>0</v>
      </c>
      <c r="K37" s="73">
        <f t="shared" si="20"/>
        <v>0</v>
      </c>
      <c r="L37" s="73">
        <f t="shared" si="20"/>
        <v>0</v>
      </c>
      <c r="M37" s="73">
        <f t="shared" si="20"/>
        <v>0</v>
      </c>
      <c r="N37" s="73">
        <f t="shared" si="20"/>
        <v>0</v>
      </c>
      <c r="O37" s="73">
        <f t="shared" si="21"/>
        <v>0</v>
      </c>
      <c r="P37" s="73">
        <f t="shared" si="21"/>
        <v>0</v>
      </c>
      <c r="Q37" s="73">
        <f t="shared" si="21"/>
        <v>0</v>
      </c>
      <c r="R37" s="73">
        <f t="shared" si="21"/>
        <v>0</v>
      </c>
      <c r="S37" s="73">
        <f t="shared" si="21"/>
        <v>0</v>
      </c>
      <c r="T37" s="73">
        <f t="shared" si="21"/>
        <v>0</v>
      </c>
      <c r="U37" s="73">
        <f t="shared" si="21"/>
        <v>0</v>
      </c>
      <c r="V37" s="73">
        <f t="shared" si="21"/>
        <v>0</v>
      </c>
      <c r="W37" s="73">
        <f t="shared" si="21"/>
        <v>0</v>
      </c>
      <c r="X37" s="73">
        <f t="shared" si="21"/>
        <v>0</v>
      </c>
      <c r="Y37" s="73">
        <f t="shared" si="22"/>
        <v>0</v>
      </c>
      <c r="Z37" s="73">
        <f t="shared" si="22"/>
        <v>0</v>
      </c>
      <c r="AA37" s="73">
        <f t="shared" si="22"/>
        <v>0</v>
      </c>
      <c r="AB37" s="73">
        <f t="shared" si="22"/>
        <v>0</v>
      </c>
      <c r="AC37" s="73">
        <f t="shared" si="22"/>
        <v>0</v>
      </c>
      <c r="AD37" s="73">
        <f t="shared" si="22"/>
        <v>0</v>
      </c>
      <c r="AE37" s="73">
        <f t="shared" si="22"/>
        <v>0</v>
      </c>
      <c r="AF37" s="73">
        <f t="shared" si="22"/>
        <v>0</v>
      </c>
      <c r="AG37" s="73">
        <f t="shared" si="22"/>
        <v>0</v>
      </c>
      <c r="AH37" s="73">
        <f t="shared" si="22"/>
        <v>0</v>
      </c>
      <c r="AI37" s="73">
        <f t="shared" si="22"/>
        <v>0</v>
      </c>
      <c r="AJ37" s="73">
        <f t="shared" si="22"/>
        <v>0</v>
      </c>
      <c r="AK37" s="73">
        <f t="shared" si="22"/>
        <v>0</v>
      </c>
      <c r="AL37" s="73">
        <f t="shared" si="22"/>
        <v>0</v>
      </c>
      <c r="AM37" s="73">
        <f t="shared" si="22"/>
        <v>0</v>
      </c>
    </row>
    <row r="38" spans="1:39" ht="24.9" customHeight="1">
      <c r="A38" s="254">
        <v>5</v>
      </c>
      <c r="B38" s="74">
        <v>5321002</v>
      </c>
      <c r="C38" s="75" t="s">
        <v>56</v>
      </c>
      <c r="D38" s="73">
        <f t="shared" ref="D38" si="23">SUM(E38:AM38)</f>
        <v>0</v>
      </c>
      <c r="E38" s="73">
        <f t="shared" si="20"/>
        <v>0</v>
      </c>
      <c r="F38" s="73">
        <f t="shared" si="20"/>
        <v>0</v>
      </c>
      <c r="G38" s="73">
        <f t="shared" si="20"/>
        <v>0</v>
      </c>
      <c r="H38" s="73">
        <f t="shared" si="20"/>
        <v>0</v>
      </c>
      <c r="I38" s="73">
        <f t="shared" si="20"/>
        <v>0</v>
      </c>
      <c r="J38" s="73">
        <f t="shared" si="20"/>
        <v>0</v>
      </c>
      <c r="K38" s="73">
        <f t="shared" si="20"/>
        <v>0</v>
      </c>
      <c r="L38" s="73">
        <f t="shared" si="20"/>
        <v>0</v>
      </c>
      <c r="M38" s="73">
        <f t="shared" si="20"/>
        <v>0</v>
      </c>
      <c r="N38" s="73">
        <f t="shared" si="20"/>
        <v>0</v>
      </c>
      <c r="O38" s="73">
        <f t="shared" si="21"/>
        <v>0</v>
      </c>
      <c r="P38" s="73">
        <f t="shared" si="21"/>
        <v>0</v>
      </c>
      <c r="Q38" s="73">
        <f t="shared" si="21"/>
        <v>0</v>
      </c>
      <c r="R38" s="73">
        <f t="shared" si="21"/>
        <v>0</v>
      </c>
      <c r="S38" s="73">
        <f t="shared" si="21"/>
        <v>0</v>
      </c>
      <c r="T38" s="73">
        <f t="shared" si="21"/>
        <v>0</v>
      </c>
      <c r="U38" s="73">
        <f t="shared" si="21"/>
        <v>0</v>
      </c>
      <c r="V38" s="73">
        <f t="shared" si="21"/>
        <v>0</v>
      </c>
      <c r="W38" s="73">
        <f t="shared" si="21"/>
        <v>0</v>
      </c>
      <c r="X38" s="73">
        <f t="shared" si="21"/>
        <v>0</v>
      </c>
      <c r="Y38" s="73">
        <f t="shared" si="22"/>
        <v>0</v>
      </c>
      <c r="Z38" s="73">
        <f t="shared" si="22"/>
        <v>0</v>
      </c>
      <c r="AA38" s="73">
        <f t="shared" si="22"/>
        <v>0</v>
      </c>
      <c r="AB38" s="73">
        <f t="shared" si="22"/>
        <v>0</v>
      </c>
      <c r="AC38" s="73">
        <f t="shared" si="22"/>
        <v>0</v>
      </c>
      <c r="AD38" s="73">
        <f t="shared" si="22"/>
        <v>0</v>
      </c>
      <c r="AE38" s="73">
        <f t="shared" si="22"/>
        <v>0</v>
      </c>
      <c r="AF38" s="73">
        <f t="shared" si="22"/>
        <v>0</v>
      </c>
      <c r="AG38" s="73">
        <f t="shared" si="22"/>
        <v>0</v>
      </c>
      <c r="AH38" s="73">
        <f t="shared" si="22"/>
        <v>0</v>
      </c>
      <c r="AI38" s="73">
        <f t="shared" si="22"/>
        <v>0</v>
      </c>
      <c r="AJ38" s="73">
        <f t="shared" si="22"/>
        <v>0</v>
      </c>
      <c r="AK38" s="73">
        <f t="shared" si="22"/>
        <v>0</v>
      </c>
      <c r="AL38" s="73">
        <f t="shared" si="22"/>
        <v>0</v>
      </c>
      <c r="AM38" s="73">
        <f t="shared" si="22"/>
        <v>0</v>
      </c>
    </row>
    <row r="39" spans="1:39" ht="24.9" customHeight="1">
      <c r="A39" s="254" t="s">
        <v>652</v>
      </c>
      <c r="B39" s="83"/>
      <c r="C39" s="84" t="s">
        <v>722</v>
      </c>
      <c r="D39" s="85">
        <f>+D28-D34</f>
        <v>0</v>
      </c>
      <c r="E39" s="85">
        <f>+E28-E34</f>
        <v>0</v>
      </c>
      <c r="F39" s="85">
        <f>+F28-F34</f>
        <v>0</v>
      </c>
      <c r="G39" s="85">
        <f t="shared" ref="G39:AM39" si="24">+G28-G34</f>
        <v>0</v>
      </c>
      <c r="H39" s="85">
        <f t="shared" si="24"/>
        <v>0</v>
      </c>
      <c r="I39" s="85">
        <f t="shared" si="24"/>
        <v>0</v>
      </c>
      <c r="J39" s="85">
        <f t="shared" si="24"/>
        <v>0</v>
      </c>
      <c r="K39" s="85">
        <f t="shared" si="24"/>
        <v>0</v>
      </c>
      <c r="L39" s="85">
        <f t="shared" si="24"/>
        <v>0</v>
      </c>
      <c r="M39" s="85">
        <f t="shared" si="24"/>
        <v>0</v>
      </c>
      <c r="N39" s="85">
        <f t="shared" si="24"/>
        <v>0</v>
      </c>
      <c r="O39" s="85">
        <f t="shared" si="24"/>
        <v>0</v>
      </c>
      <c r="P39" s="85">
        <f t="shared" si="24"/>
        <v>0</v>
      </c>
      <c r="Q39" s="85">
        <f t="shared" si="24"/>
        <v>0</v>
      </c>
      <c r="R39" s="85">
        <f t="shared" si="24"/>
        <v>0</v>
      </c>
      <c r="S39" s="85">
        <f t="shared" si="24"/>
        <v>0</v>
      </c>
      <c r="T39" s="85">
        <f t="shared" si="24"/>
        <v>0</v>
      </c>
      <c r="U39" s="85">
        <f t="shared" si="24"/>
        <v>0</v>
      </c>
      <c r="V39" s="85">
        <f t="shared" si="24"/>
        <v>0</v>
      </c>
      <c r="W39" s="85">
        <f t="shared" si="24"/>
        <v>0</v>
      </c>
      <c r="X39" s="85">
        <f t="shared" si="24"/>
        <v>0</v>
      </c>
      <c r="Y39" s="85">
        <f t="shared" si="24"/>
        <v>0</v>
      </c>
      <c r="Z39" s="85">
        <f t="shared" si="24"/>
        <v>0</v>
      </c>
      <c r="AA39" s="85">
        <f t="shared" si="24"/>
        <v>0</v>
      </c>
      <c r="AB39" s="85">
        <f t="shared" si="24"/>
        <v>0</v>
      </c>
      <c r="AC39" s="85">
        <f t="shared" si="24"/>
        <v>0</v>
      </c>
      <c r="AD39" s="85">
        <f t="shared" si="24"/>
        <v>0</v>
      </c>
      <c r="AE39" s="85">
        <f t="shared" si="24"/>
        <v>0</v>
      </c>
      <c r="AF39" s="85">
        <f t="shared" si="24"/>
        <v>0</v>
      </c>
      <c r="AG39" s="85">
        <f t="shared" si="24"/>
        <v>0</v>
      </c>
      <c r="AH39" s="85">
        <f t="shared" si="24"/>
        <v>0</v>
      </c>
      <c r="AI39" s="85">
        <f t="shared" si="24"/>
        <v>0</v>
      </c>
      <c r="AJ39" s="85">
        <f t="shared" si="24"/>
        <v>0</v>
      </c>
      <c r="AK39" s="85">
        <f t="shared" si="24"/>
        <v>0</v>
      </c>
      <c r="AL39" s="85">
        <f t="shared" si="24"/>
        <v>0</v>
      </c>
      <c r="AM39" s="85">
        <f t="shared" si="24"/>
        <v>0</v>
      </c>
    </row>
    <row r="40" spans="1:39" ht="24.9" customHeight="1">
      <c r="A40" s="254" t="s">
        <v>652</v>
      </c>
      <c r="B40" s="80"/>
      <c r="C40" s="81" t="s">
        <v>57</v>
      </c>
      <c r="D40" s="82">
        <f t="shared" ref="D40:AM40" si="25">+D41</f>
        <v>0</v>
      </c>
      <c r="E40" s="82">
        <f t="shared" si="25"/>
        <v>0</v>
      </c>
      <c r="F40" s="82">
        <f t="shared" si="25"/>
        <v>0</v>
      </c>
      <c r="G40" s="82">
        <f t="shared" si="25"/>
        <v>0</v>
      </c>
      <c r="H40" s="82">
        <f t="shared" si="25"/>
        <v>0</v>
      </c>
      <c r="I40" s="82">
        <f t="shared" si="25"/>
        <v>0</v>
      </c>
      <c r="J40" s="82">
        <f t="shared" si="25"/>
        <v>0</v>
      </c>
      <c r="K40" s="82">
        <f t="shared" si="25"/>
        <v>0</v>
      </c>
      <c r="L40" s="82">
        <f t="shared" si="25"/>
        <v>0</v>
      </c>
      <c r="M40" s="82">
        <f t="shared" si="25"/>
        <v>0</v>
      </c>
      <c r="N40" s="82">
        <f t="shared" si="25"/>
        <v>0</v>
      </c>
      <c r="O40" s="82">
        <f t="shared" si="25"/>
        <v>0</v>
      </c>
      <c r="P40" s="82">
        <f t="shared" si="25"/>
        <v>0</v>
      </c>
      <c r="Q40" s="82">
        <f t="shared" si="25"/>
        <v>0</v>
      </c>
      <c r="R40" s="82">
        <f t="shared" si="25"/>
        <v>0</v>
      </c>
      <c r="S40" s="82">
        <f t="shared" si="25"/>
        <v>0</v>
      </c>
      <c r="T40" s="82">
        <f t="shared" si="25"/>
        <v>0</v>
      </c>
      <c r="U40" s="82">
        <f t="shared" si="25"/>
        <v>0</v>
      </c>
      <c r="V40" s="82">
        <f t="shared" si="25"/>
        <v>0</v>
      </c>
      <c r="W40" s="82">
        <f t="shared" si="25"/>
        <v>0</v>
      </c>
      <c r="X40" s="82">
        <f t="shared" si="25"/>
        <v>0</v>
      </c>
      <c r="Y40" s="82">
        <f t="shared" si="25"/>
        <v>0</v>
      </c>
      <c r="Z40" s="82">
        <f t="shared" si="25"/>
        <v>0</v>
      </c>
      <c r="AA40" s="82">
        <f t="shared" si="25"/>
        <v>0</v>
      </c>
      <c r="AB40" s="82">
        <f t="shared" si="25"/>
        <v>0</v>
      </c>
      <c r="AC40" s="82">
        <f t="shared" si="25"/>
        <v>0</v>
      </c>
      <c r="AD40" s="82">
        <f t="shared" si="25"/>
        <v>0</v>
      </c>
      <c r="AE40" s="82">
        <f t="shared" si="25"/>
        <v>0</v>
      </c>
      <c r="AF40" s="82">
        <f t="shared" si="25"/>
        <v>0</v>
      </c>
      <c r="AG40" s="82">
        <f t="shared" si="25"/>
        <v>0</v>
      </c>
      <c r="AH40" s="82">
        <f t="shared" si="25"/>
        <v>0</v>
      </c>
      <c r="AI40" s="82">
        <f t="shared" si="25"/>
        <v>0</v>
      </c>
      <c r="AJ40" s="82">
        <f t="shared" si="25"/>
        <v>0</v>
      </c>
      <c r="AK40" s="82">
        <f t="shared" si="25"/>
        <v>0</v>
      </c>
      <c r="AL40" s="82">
        <f t="shared" si="25"/>
        <v>0</v>
      </c>
      <c r="AM40" s="82">
        <f t="shared" si="25"/>
        <v>0</v>
      </c>
    </row>
    <row r="41" spans="1:39" ht="24.9" customHeight="1">
      <c r="A41" s="254">
        <v>4</v>
      </c>
      <c r="B41" s="78">
        <v>4231001</v>
      </c>
      <c r="C41" s="79" t="s">
        <v>58</v>
      </c>
      <c r="D41" s="221">
        <f>SUM(E41:AM41)</f>
        <v>0</v>
      </c>
      <c r="E41" s="221">
        <f t="shared" ref="E41:AM41" si="26">SUMIF($B$283:$B$593,$B$5:$B$279,E$283:E$593)</f>
        <v>0</v>
      </c>
      <c r="F41" s="221">
        <f t="shared" si="26"/>
        <v>0</v>
      </c>
      <c r="G41" s="221">
        <f t="shared" si="26"/>
        <v>0</v>
      </c>
      <c r="H41" s="221">
        <f t="shared" si="26"/>
        <v>0</v>
      </c>
      <c r="I41" s="73">
        <f t="shared" si="26"/>
        <v>0</v>
      </c>
      <c r="J41" s="73">
        <f t="shared" si="26"/>
        <v>0</v>
      </c>
      <c r="K41" s="73">
        <f t="shared" si="26"/>
        <v>0</v>
      </c>
      <c r="L41" s="73">
        <f t="shared" si="26"/>
        <v>0</v>
      </c>
      <c r="M41" s="73">
        <f t="shared" si="26"/>
        <v>0</v>
      </c>
      <c r="N41" s="73">
        <f t="shared" si="26"/>
        <v>0</v>
      </c>
      <c r="O41" s="73">
        <f t="shared" si="26"/>
        <v>0</v>
      </c>
      <c r="P41" s="73">
        <f t="shared" si="26"/>
        <v>0</v>
      </c>
      <c r="Q41" s="73">
        <f t="shared" si="26"/>
        <v>0</v>
      </c>
      <c r="R41" s="73">
        <f t="shared" si="26"/>
        <v>0</v>
      </c>
      <c r="S41" s="73">
        <f t="shared" si="26"/>
        <v>0</v>
      </c>
      <c r="T41" s="73">
        <f t="shared" si="26"/>
        <v>0</v>
      </c>
      <c r="U41" s="73">
        <f t="shared" si="26"/>
        <v>0</v>
      </c>
      <c r="V41" s="73">
        <f t="shared" si="26"/>
        <v>0</v>
      </c>
      <c r="W41" s="73">
        <f t="shared" si="26"/>
        <v>0</v>
      </c>
      <c r="X41" s="73">
        <f t="shared" si="26"/>
        <v>0</v>
      </c>
      <c r="Y41" s="73">
        <f t="shared" si="26"/>
        <v>0</v>
      </c>
      <c r="Z41" s="73">
        <f t="shared" si="26"/>
        <v>0</v>
      </c>
      <c r="AA41" s="73">
        <f t="shared" si="26"/>
        <v>0</v>
      </c>
      <c r="AB41" s="73">
        <f t="shared" si="26"/>
        <v>0</v>
      </c>
      <c r="AC41" s="73">
        <f t="shared" si="26"/>
        <v>0</v>
      </c>
      <c r="AD41" s="73">
        <f t="shared" si="26"/>
        <v>0</v>
      </c>
      <c r="AE41" s="73">
        <f t="shared" si="26"/>
        <v>0</v>
      </c>
      <c r="AF41" s="73">
        <f t="shared" si="26"/>
        <v>0</v>
      </c>
      <c r="AG41" s="73">
        <f t="shared" si="26"/>
        <v>0</v>
      </c>
      <c r="AH41" s="73">
        <f t="shared" si="26"/>
        <v>0</v>
      </c>
      <c r="AI41" s="73">
        <f t="shared" si="26"/>
        <v>0</v>
      </c>
      <c r="AJ41" s="73">
        <f t="shared" si="26"/>
        <v>0</v>
      </c>
      <c r="AK41" s="73">
        <f t="shared" si="26"/>
        <v>0</v>
      </c>
      <c r="AL41" s="73">
        <f t="shared" si="26"/>
        <v>0</v>
      </c>
      <c r="AM41" s="73">
        <f t="shared" si="26"/>
        <v>0</v>
      </c>
    </row>
    <row r="42" spans="1:39" ht="24.9" customHeight="1">
      <c r="A42" s="254" t="s">
        <v>652</v>
      </c>
      <c r="B42" s="277"/>
      <c r="C42" s="278" t="s">
        <v>59</v>
      </c>
      <c r="D42" s="279">
        <f t="shared" ref="D42:AM42" si="27">+D43</f>
        <v>0</v>
      </c>
      <c r="E42" s="279">
        <f t="shared" si="27"/>
        <v>0</v>
      </c>
      <c r="F42" s="279">
        <f t="shared" si="27"/>
        <v>0</v>
      </c>
      <c r="G42" s="279">
        <f t="shared" si="27"/>
        <v>0</v>
      </c>
      <c r="H42" s="279">
        <f t="shared" si="27"/>
        <v>0</v>
      </c>
      <c r="I42" s="82">
        <f t="shared" si="27"/>
        <v>0</v>
      </c>
      <c r="J42" s="82">
        <f t="shared" si="27"/>
        <v>0</v>
      </c>
      <c r="K42" s="82">
        <f t="shared" si="27"/>
        <v>0</v>
      </c>
      <c r="L42" s="82">
        <f t="shared" si="27"/>
        <v>0</v>
      </c>
      <c r="M42" s="82">
        <f t="shared" si="27"/>
        <v>0</v>
      </c>
      <c r="N42" s="82">
        <f t="shared" si="27"/>
        <v>0</v>
      </c>
      <c r="O42" s="82">
        <f t="shared" si="27"/>
        <v>0</v>
      </c>
      <c r="P42" s="82">
        <f t="shared" si="27"/>
        <v>0</v>
      </c>
      <c r="Q42" s="82">
        <f t="shared" si="27"/>
        <v>0</v>
      </c>
      <c r="R42" s="82">
        <f t="shared" si="27"/>
        <v>0</v>
      </c>
      <c r="S42" s="82">
        <f t="shared" si="27"/>
        <v>0</v>
      </c>
      <c r="T42" s="82">
        <f t="shared" si="27"/>
        <v>0</v>
      </c>
      <c r="U42" s="82">
        <f t="shared" si="27"/>
        <v>0</v>
      </c>
      <c r="V42" s="82">
        <f t="shared" si="27"/>
        <v>0</v>
      </c>
      <c r="W42" s="82">
        <f t="shared" si="27"/>
        <v>0</v>
      </c>
      <c r="X42" s="82">
        <f t="shared" si="27"/>
        <v>0</v>
      </c>
      <c r="Y42" s="82">
        <f t="shared" si="27"/>
        <v>0</v>
      </c>
      <c r="Z42" s="82">
        <f t="shared" si="27"/>
        <v>0</v>
      </c>
      <c r="AA42" s="82">
        <f t="shared" si="27"/>
        <v>0</v>
      </c>
      <c r="AB42" s="82">
        <f t="shared" si="27"/>
        <v>0</v>
      </c>
      <c r="AC42" s="82">
        <f t="shared" si="27"/>
        <v>0</v>
      </c>
      <c r="AD42" s="82">
        <f t="shared" si="27"/>
        <v>0</v>
      </c>
      <c r="AE42" s="82">
        <f t="shared" si="27"/>
        <v>0</v>
      </c>
      <c r="AF42" s="82">
        <f t="shared" si="27"/>
        <v>0</v>
      </c>
      <c r="AG42" s="82">
        <f t="shared" si="27"/>
        <v>0</v>
      </c>
      <c r="AH42" s="82">
        <f t="shared" si="27"/>
        <v>0</v>
      </c>
      <c r="AI42" s="82">
        <f t="shared" si="27"/>
        <v>0</v>
      </c>
      <c r="AJ42" s="82">
        <f t="shared" si="27"/>
        <v>0</v>
      </c>
      <c r="AK42" s="82">
        <f t="shared" si="27"/>
        <v>0</v>
      </c>
      <c r="AL42" s="82">
        <f t="shared" si="27"/>
        <v>0</v>
      </c>
      <c r="AM42" s="82">
        <f t="shared" si="27"/>
        <v>0</v>
      </c>
    </row>
    <row r="43" spans="1:39" ht="24.9" customHeight="1">
      <c r="A43" s="254">
        <v>4</v>
      </c>
      <c r="B43" s="74">
        <v>4231002</v>
      </c>
      <c r="C43" s="75" t="s">
        <v>59</v>
      </c>
      <c r="D43" s="73">
        <f>SUM(E43:AM43)</f>
        <v>0</v>
      </c>
      <c r="E43" s="73">
        <f t="shared" ref="E43:AM43" si="28">SUMIF($B$283:$B$593,$B$5:$B$279,E$283:E$593)</f>
        <v>0</v>
      </c>
      <c r="F43" s="73">
        <f t="shared" si="28"/>
        <v>0</v>
      </c>
      <c r="G43" s="73">
        <f t="shared" si="28"/>
        <v>0</v>
      </c>
      <c r="H43" s="73">
        <f t="shared" si="28"/>
        <v>0</v>
      </c>
      <c r="I43" s="73">
        <f t="shared" si="28"/>
        <v>0</v>
      </c>
      <c r="J43" s="73">
        <f t="shared" si="28"/>
        <v>0</v>
      </c>
      <c r="K43" s="73">
        <f t="shared" si="28"/>
        <v>0</v>
      </c>
      <c r="L43" s="73">
        <f t="shared" si="28"/>
        <v>0</v>
      </c>
      <c r="M43" s="73">
        <f t="shared" si="28"/>
        <v>0</v>
      </c>
      <c r="N43" s="73">
        <f t="shared" si="28"/>
        <v>0</v>
      </c>
      <c r="O43" s="73">
        <f t="shared" si="28"/>
        <v>0</v>
      </c>
      <c r="P43" s="73">
        <f t="shared" si="28"/>
        <v>0</v>
      </c>
      <c r="Q43" s="73">
        <f t="shared" si="28"/>
        <v>0</v>
      </c>
      <c r="R43" s="73">
        <f t="shared" si="28"/>
        <v>0</v>
      </c>
      <c r="S43" s="73">
        <f t="shared" si="28"/>
        <v>0</v>
      </c>
      <c r="T43" s="73">
        <f t="shared" si="28"/>
        <v>0</v>
      </c>
      <c r="U43" s="73">
        <f t="shared" si="28"/>
        <v>0</v>
      </c>
      <c r="V43" s="73">
        <f t="shared" si="28"/>
        <v>0</v>
      </c>
      <c r="W43" s="73">
        <f t="shared" si="28"/>
        <v>0</v>
      </c>
      <c r="X43" s="73">
        <f t="shared" si="28"/>
        <v>0</v>
      </c>
      <c r="Y43" s="73">
        <f t="shared" si="28"/>
        <v>0</v>
      </c>
      <c r="Z43" s="73">
        <f t="shared" si="28"/>
        <v>0</v>
      </c>
      <c r="AA43" s="73">
        <f t="shared" si="28"/>
        <v>0</v>
      </c>
      <c r="AB43" s="73">
        <f t="shared" si="28"/>
        <v>0</v>
      </c>
      <c r="AC43" s="73">
        <f t="shared" si="28"/>
        <v>0</v>
      </c>
      <c r="AD43" s="73">
        <f t="shared" si="28"/>
        <v>0</v>
      </c>
      <c r="AE43" s="73">
        <f t="shared" si="28"/>
        <v>0</v>
      </c>
      <c r="AF43" s="73">
        <f t="shared" si="28"/>
        <v>0</v>
      </c>
      <c r="AG43" s="73">
        <f t="shared" si="28"/>
        <v>0</v>
      </c>
      <c r="AH43" s="73">
        <f t="shared" si="28"/>
        <v>0</v>
      </c>
      <c r="AI43" s="73">
        <f t="shared" si="28"/>
        <v>0</v>
      </c>
      <c r="AJ43" s="73">
        <f t="shared" si="28"/>
        <v>0</v>
      </c>
      <c r="AK43" s="73">
        <f t="shared" si="28"/>
        <v>0</v>
      </c>
      <c r="AL43" s="73">
        <f t="shared" si="28"/>
        <v>0</v>
      </c>
      <c r="AM43" s="73">
        <f t="shared" si="28"/>
        <v>0</v>
      </c>
    </row>
    <row r="44" spans="1:39" ht="24.9" customHeight="1">
      <c r="A44" s="254" t="s">
        <v>652</v>
      </c>
      <c r="B44" s="80"/>
      <c r="C44" s="81" t="s">
        <v>60</v>
      </c>
      <c r="D44" s="82">
        <f t="shared" ref="D44:AM44" si="29">+D45</f>
        <v>0</v>
      </c>
      <c r="E44" s="82">
        <f t="shared" si="29"/>
        <v>0</v>
      </c>
      <c r="F44" s="82">
        <f t="shared" si="29"/>
        <v>0</v>
      </c>
      <c r="G44" s="82">
        <f t="shared" si="29"/>
        <v>0</v>
      </c>
      <c r="H44" s="82">
        <f t="shared" si="29"/>
        <v>0</v>
      </c>
      <c r="I44" s="82">
        <f t="shared" si="29"/>
        <v>0</v>
      </c>
      <c r="J44" s="82">
        <f t="shared" si="29"/>
        <v>0</v>
      </c>
      <c r="K44" s="82">
        <f t="shared" si="29"/>
        <v>0</v>
      </c>
      <c r="L44" s="82">
        <f t="shared" si="29"/>
        <v>0</v>
      </c>
      <c r="M44" s="82">
        <f t="shared" si="29"/>
        <v>0</v>
      </c>
      <c r="N44" s="82">
        <f t="shared" si="29"/>
        <v>0</v>
      </c>
      <c r="O44" s="82">
        <f t="shared" si="29"/>
        <v>0</v>
      </c>
      <c r="P44" s="82">
        <f t="shared" si="29"/>
        <v>0</v>
      </c>
      <c r="Q44" s="82">
        <f t="shared" si="29"/>
        <v>0</v>
      </c>
      <c r="R44" s="82">
        <f t="shared" si="29"/>
        <v>0</v>
      </c>
      <c r="S44" s="82">
        <f t="shared" si="29"/>
        <v>0</v>
      </c>
      <c r="T44" s="82">
        <f t="shared" si="29"/>
        <v>0</v>
      </c>
      <c r="U44" s="82">
        <f t="shared" si="29"/>
        <v>0</v>
      </c>
      <c r="V44" s="82">
        <f t="shared" si="29"/>
        <v>0</v>
      </c>
      <c r="W44" s="82">
        <f t="shared" si="29"/>
        <v>0</v>
      </c>
      <c r="X44" s="82">
        <f t="shared" si="29"/>
        <v>0</v>
      </c>
      <c r="Y44" s="82">
        <f t="shared" si="29"/>
        <v>0</v>
      </c>
      <c r="Z44" s="82">
        <f t="shared" si="29"/>
        <v>0</v>
      </c>
      <c r="AA44" s="82">
        <f t="shared" si="29"/>
        <v>0</v>
      </c>
      <c r="AB44" s="82">
        <f t="shared" si="29"/>
        <v>0</v>
      </c>
      <c r="AC44" s="82">
        <f t="shared" si="29"/>
        <v>0</v>
      </c>
      <c r="AD44" s="82">
        <f t="shared" si="29"/>
        <v>0</v>
      </c>
      <c r="AE44" s="82">
        <f t="shared" si="29"/>
        <v>0</v>
      </c>
      <c r="AF44" s="82">
        <f t="shared" si="29"/>
        <v>0</v>
      </c>
      <c r="AG44" s="82">
        <f t="shared" si="29"/>
        <v>0</v>
      </c>
      <c r="AH44" s="82">
        <f t="shared" si="29"/>
        <v>0</v>
      </c>
      <c r="AI44" s="82">
        <f t="shared" si="29"/>
        <v>0</v>
      </c>
      <c r="AJ44" s="82">
        <f t="shared" si="29"/>
        <v>0</v>
      </c>
      <c r="AK44" s="82">
        <f t="shared" si="29"/>
        <v>0</v>
      </c>
      <c r="AL44" s="82">
        <f t="shared" si="29"/>
        <v>0</v>
      </c>
      <c r="AM44" s="82">
        <f t="shared" si="29"/>
        <v>0</v>
      </c>
    </row>
    <row r="45" spans="1:39" ht="24.9" customHeight="1">
      <c r="A45" s="254">
        <v>4</v>
      </c>
      <c r="B45" s="74">
        <v>4231003</v>
      </c>
      <c r="C45" s="75" t="s">
        <v>61</v>
      </c>
      <c r="D45" s="73">
        <f>SUM(E45:AM45)</f>
        <v>0</v>
      </c>
      <c r="E45" s="73">
        <f t="shared" ref="E45:AM45" si="30">SUMIF($B$283:$B$593,$B$5:$B$279,E$283:E$593)</f>
        <v>0</v>
      </c>
      <c r="F45" s="73">
        <f t="shared" si="30"/>
        <v>0</v>
      </c>
      <c r="G45" s="73">
        <f t="shared" si="30"/>
        <v>0</v>
      </c>
      <c r="H45" s="73">
        <f t="shared" si="30"/>
        <v>0</v>
      </c>
      <c r="I45" s="73">
        <f t="shared" si="30"/>
        <v>0</v>
      </c>
      <c r="J45" s="73">
        <f t="shared" si="30"/>
        <v>0</v>
      </c>
      <c r="K45" s="73">
        <f t="shared" si="30"/>
        <v>0</v>
      </c>
      <c r="L45" s="73">
        <f t="shared" si="30"/>
        <v>0</v>
      </c>
      <c r="M45" s="73">
        <f t="shared" si="30"/>
        <v>0</v>
      </c>
      <c r="N45" s="73">
        <f t="shared" si="30"/>
        <v>0</v>
      </c>
      <c r="O45" s="73">
        <f t="shared" si="30"/>
        <v>0</v>
      </c>
      <c r="P45" s="73">
        <f t="shared" si="30"/>
        <v>0</v>
      </c>
      <c r="Q45" s="73">
        <f t="shared" si="30"/>
        <v>0</v>
      </c>
      <c r="R45" s="73">
        <f t="shared" si="30"/>
        <v>0</v>
      </c>
      <c r="S45" s="73">
        <f t="shared" si="30"/>
        <v>0</v>
      </c>
      <c r="T45" s="73">
        <f t="shared" si="30"/>
        <v>0</v>
      </c>
      <c r="U45" s="73">
        <f t="shared" si="30"/>
        <v>0</v>
      </c>
      <c r="V45" s="73">
        <f t="shared" si="30"/>
        <v>0</v>
      </c>
      <c r="W45" s="73">
        <f t="shared" si="30"/>
        <v>0</v>
      </c>
      <c r="X45" s="73">
        <f t="shared" si="30"/>
        <v>0</v>
      </c>
      <c r="Y45" s="73">
        <f t="shared" si="30"/>
        <v>0</v>
      </c>
      <c r="Z45" s="73">
        <f t="shared" si="30"/>
        <v>0</v>
      </c>
      <c r="AA45" s="73">
        <f t="shared" si="30"/>
        <v>0</v>
      </c>
      <c r="AB45" s="73">
        <f t="shared" si="30"/>
        <v>0</v>
      </c>
      <c r="AC45" s="73">
        <f t="shared" si="30"/>
        <v>0</v>
      </c>
      <c r="AD45" s="73">
        <f t="shared" si="30"/>
        <v>0</v>
      </c>
      <c r="AE45" s="73">
        <f t="shared" si="30"/>
        <v>0</v>
      </c>
      <c r="AF45" s="73">
        <f t="shared" si="30"/>
        <v>0</v>
      </c>
      <c r="AG45" s="73">
        <f t="shared" si="30"/>
        <v>0</v>
      </c>
      <c r="AH45" s="73">
        <f t="shared" si="30"/>
        <v>0</v>
      </c>
      <c r="AI45" s="73">
        <f t="shared" si="30"/>
        <v>0</v>
      </c>
      <c r="AJ45" s="73">
        <f t="shared" si="30"/>
        <v>0</v>
      </c>
      <c r="AK45" s="73">
        <f t="shared" si="30"/>
        <v>0</v>
      </c>
      <c r="AL45" s="73">
        <f t="shared" si="30"/>
        <v>0</v>
      </c>
      <c r="AM45" s="73">
        <f t="shared" si="30"/>
        <v>0</v>
      </c>
    </row>
    <row r="46" spans="1:39" ht="24.9" customHeight="1">
      <c r="A46" s="254" t="s">
        <v>652</v>
      </c>
      <c r="B46" s="80"/>
      <c r="C46" s="81" t="s">
        <v>524</v>
      </c>
      <c r="D46" s="82">
        <f t="shared" ref="D46:AM46" si="31">+D47</f>
        <v>0</v>
      </c>
      <c r="E46" s="82">
        <f t="shared" si="31"/>
        <v>0</v>
      </c>
      <c r="F46" s="82">
        <f t="shared" si="31"/>
        <v>0</v>
      </c>
      <c r="G46" s="82">
        <f t="shared" si="31"/>
        <v>0</v>
      </c>
      <c r="H46" s="82">
        <f t="shared" si="31"/>
        <v>0</v>
      </c>
      <c r="I46" s="82">
        <f t="shared" si="31"/>
        <v>0</v>
      </c>
      <c r="J46" s="82">
        <f t="shared" si="31"/>
        <v>0</v>
      </c>
      <c r="K46" s="82">
        <f t="shared" si="31"/>
        <v>0</v>
      </c>
      <c r="L46" s="82">
        <f t="shared" si="31"/>
        <v>0</v>
      </c>
      <c r="M46" s="82">
        <f t="shared" si="31"/>
        <v>0</v>
      </c>
      <c r="N46" s="82">
        <f t="shared" si="31"/>
        <v>0</v>
      </c>
      <c r="O46" s="82">
        <f t="shared" si="31"/>
        <v>0</v>
      </c>
      <c r="P46" s="82">
        <f t="shared" si="31"/>
        <v>0</v>
      </c>
      <c r="Q46" s="82">
        <f t="shared" si="31"/>
        <v>0</v>
      </c>
      <c r="R46" s="82">
        <f t="shared" si="31"/>
        <v>0</v>
      </c>
      <c r="S46" s="82">
        <f t="shared" si="31"/>
        <v>0</v>
      </c>
      <c r="T46" s="82">
        <f t="shared" si="31"/>
        <v>0</v>
      </c>
      <c r="U46" s="82">
        <f t="shared" si="31"/>
        <v>0</v>
      </c>
      <c r="V46" s="82">
        <f t="shared" si="31"/>
        <v>0</v>
      </c>
      <c r="W46" s="82">
        <f t="shared" si="31"/>
        <v>0</v>
      </c>
      <c r="X46" s="82">
        <f t="shared" si="31"/>
        <v>0</v>
      </c>
      <c r="Y46" s="82">
        <f t="shared" si="31"/>
        <v>0</v>
      </c>
      <c r="Z46" s="82">
        <f t="shared" si="31"/>
        <v>0</v>
      </c>
      <c r="AA46" s="82">
        <f t="shared" si="31"/>
        <v>0</v>
      </c>
      <c r="AB46" s="82">
        <f t="shared" si="31"/>
        <v>0</v>
      </c>
      <c r="AC46" s="82">
        <f t="shared" si="31"/>
        <v>0</v>
      </c>
      <c r="AD46" s="82">
        <f t="shared" si="31"/>
        <v>0</v>
      </c>
      <c r="AE46" s="82">
        <f t="shared" si="31"/>
        <v>0</v>
      </c>
      <c r="AF46" s="82">
        <f t="shared" si="31"/>
        <v>0</v>
      </c>
      <c r="AG46" s="82">
        <f t="shared" si="31"/>
        <v>0</v>
      </c>
      <c r="AH46" s="82">
        <f t="shared" si="31"/>
        <v>0</v>
      </c>
      <c r="AI46" s="82">
        <f t="shared" si="31"/>
        <v>0</v>
      </c>
      <c r="AJ46" s="82">
        <f t="shared" si="31"/>
        <v>0</v>
      </c>
      <c r="AK46" s="82">
        <f t="shared" si="31"/>
        <v>0</v>
      </c>
      <c r="AL46" s="82">
        <f t="shared" si="31"/>
        <v>0</v>
      </c>
      <c r="AM46" s="82">
        <f t="shared" si="31"/>
        <v>0</v>
      </c>
    </row>
    <row r="47" spans="1:39" ht="24.9" customHeight="1">
      <c r="A47" s="254">
        <v>4</v>
      </c>
      <c r="B47" s="78">
        <v>4231004</v>
      </c>
      <c r="C47" s="220" t="s">
        <v>525</v>
      </c>
      <c r="D47" s="73">
        <f>SUM(E47:AM47)</f>
        <v>0</v>
      </c>
      <c r="E47" s="221">
        <f t="shared" ref="E47:AM47" si="32">SUMIF($B$283:$B$593,$B$5:$B$279,E$283:E$593)</f>
        <v>0</v>
      </c>
      <c r="F47" s="221">
        <f t="shared" si="32"/>
        <v>0</v>
      </c>
      <c r="G47" s="221">
        <f t="shared" si="32"/>
        <v>0</v>
      </c>
      <c r="H47" s="221">
        <f t="shared" si="32"/>
        <v>0</v>
      </c>
      <c r="I47" s="221">
        <f t="shared" si="32"/>
        <v>0</v>
      </c>
      <c r="J47" s="221">
        <f t="shared" si="32"/>
        <v>0</v>
      </c>
      <c r="K47" s="221">
        <f t="shared" si="32"/>
        <v>0</v>
      </c>
      <c r="L47" s="221">
        <f t="shared" si="32"/>
        <v>0</v>
      </c>
      <c r="M47" s="221">
        <f t="shared" si="32"/>
        <v>0</v>
      </c>
      <c r="N47" s="221">
        <f t="shared" si="32"/>
        <v>0</v>
      </c>
      <c r="O47" s="221">
        <f t="shared" si="32"/>
        <v>0</v>
      </c>
      <c r="P47" s="221">
        <f t="shared" si="32"/>
        <v>0</v>
      </c>
      <c r="Q47" s="221">
        <f t="shared" si="32"/>
        <v>0</v>
      </c>
      <c r="R47" s="221">
        <f t="shared" si="32"/>
        <v>0</v>
      </c>
      <c r="S47" s="221">
        <f t="shared" si="32"/>
        <v>0</v>
      </c>
      <c r="T47" s="221">
        <f t="shared" si="32"/>
        <v>0</v>
      </c>
      <c r="U47" s="221">
        <f t="shared" si="32"/>
        <v>0</v>
      </c>
      <c r="V47" s="221">
        <f t="shared" si="32"/>
        <v>0</v>
      </c>
      <c r="W47" s="221">
        <f t="shared" si="32"/>
        <v>0</v>
      </c>
      <c r="X47" s="221">
        <f t="shared" si="32"/>
        <v>0</v>
      </c>
      <c r="Y47" s="221">
        <f t="shared" si="32"/>
        <v>0</v>
      </c>
      <c r="Z47" s="221">
        <f t="shared" si="32"/>
        <v>0</v>
      </c>
      <c r="AA47" s="221">
        <f t="shared" si="32"/>
        <v>0</v>
      </c>
      <c r="AB47" s="221">
        <f t="shared" si="32"/>
        <v>0</v>
      </c>
      <c r="AC47" s="221">
        <f t="shared" si="32"/>
        <v>0</v>
      </c>
      <c r="AD47" s="221">
        <f t="shared" si="32"/>
        <v>0</v>
      </c>
      <c r="AE47" s="221">
        <f t="shared" si="32"/>
        <v>0</v>
      </c>
      <c r="AF47" s="221">
        <f t="shared" si="32"/>
        <v>0</v>
      </c>
      <c r="AG47" s="221">
        <f t="shared" si="32"/>
        <v>0</v>
      </c>
      <c r="AH47" s="221">
        <f t="shared" si="32"/>
        <v>0</v>
      </c>
      <c r="AI47" s="221">
        <f t="shared" si="32"/>
        <v>0</v>
      </c>
      <c r="AJ47" s="221">
        <f t="shared" si="32"/>
        <v>0</v>
      </c>
      <c r="AK47" s="221">
        <f t="shared" si="32"/>
        <v>0</v>
      </c>
      <c r="AL47" s="221">
        <f t="shared" si="32"/>
        <v>0</v>
      </c>
      <c r="AM47" s="221">
        <f t="shared" si="32"/>
        <v>0</v>
      </c>
    </row>
    <row r="48" spans="1:39" ht="24.9" customHeight="1">
      <c r="A48" s="254" t="s">
        <v>652</v>
      </c>
      <c r="B48" s="86" t="s">
        <v>62</v>
      </c>
      <c r="C48" s="87"/>
      <c r="D48" s="88">
        <f t="shared" ref="D48:AM48" si="33">+D27+D39+D40+D42+D44+D46</f>
        <v>0</v>
      </c>
      <c r="E48" s="88">
        <f t="shared" si="33"/>
        <v>0</v>
      </c>
      <c r="F48" s="88">
        <f t="shared" si="33"/>
        <v>0</v>
      </c>
      <c r="G48" s="88">
        <f t="shared" si="33"/>
        <v>0</v>
      </c>
      <c r="H48" s="88">
        <f t="shared" si="33"/>
        <v>0</v>
      </c>
      <c r="I48" s="88">
        <f t="shared" si="33"/>
        <v>0</v>
      </c>
      <c r="J48" s="88">
        <f t="shared" si="33"/>
        <v>0</v>
      </c>
      <c r="K48" s="88">
        <f t="shared" si="33"/>
        <v>0</v>
      </c>
      <c r="L48" s="88">
        <f t="shared" si="33"/>
        <v>0</v>
      </c>
      <c r="M48" s="88">
        <f t="shared" si="33"/>
        <v>0</v>
      </c>
      <c r="N48" s="88">
        <f t="shared" si="33"/>
        <v>0</v>
      </c>
      <c r="O48" s="88">
        <f t="shared" si="33"/>
        <v>0</v>
      </c>
      <c r="P48" s="88">
        <f t="shared" si="33"/>
        <v>0</v>
      </c>
      <c r="Q48" s="88">
        <f t="shared" si="33"/>
        <v>0</v>
      </c>
      <c r="R48" s="88">
        <f t="shared" si="33"/>
        <v>0</v>
      </c>
      <c r="S48" s="88">
        <f t="shared" si="33"/>
        <v>0</v>
      </c>
      <c r="T48" s="88">
        <f t="shared" si="33"/>
        <v>0</v>
      </c>
      <c r="U48" s="88">
        <f t="shared" si="33"/>
        <v>0</v>
      </c>
      <c r="V48" s="88">
        <f t="shared" si="33"/>
        <v>0</v>
      </c>
      <c r="W48" s="88">
        <f t="shared" si="33"/>
        <v>0</v>
      </c>
      <c r="X48" s="88">
        <f t="shared" si="33"/>
        <v>0</v>
      </c>
      <c r="Y48" s="88">
        <f t="shared" si="33"/>
        <v>0</v>
      </c>
      <c r="Z48" s="88">
        <f t="shared" si="33"/>
        <v>0</v>
      </c>
      <c r="AA48" s="88">
        <f t="shared" si="33"/>
        <v>0</v>
      </c>
      <c r="AB48" s="88">
        <f t="shared" si="33"/>
        <v>0</v>
      </c>
      <c r="AC48" s="88">
        <f t="shared" si="33"/>
        <v>0</v>
      </c>
      <c r="AD48" s="88">
        <f t="shared" si="33"/>
        <v>0</v>
      </c>
      <c r="AE48" s="88">
        <f t="shared" si="33"/>
        <v>0</v>
      </c>
      <c r="AF48" s="88">
        <f t="shared" si="33"/>
        <v>0</v>
      </c>
      <c r="AG48" s="88">
        <f t="shared" si="33"/>
        <v>0</v>
      </c>
      <c r="AH48" s="88">
        <f t="shared" si="33"/>
        <v>0</v>
      </c>
      <c r="AI48" s="88">
        <f t="shared" si="33"/>
        <v>0</v>
      </c>
      <c r="AJ48" s="88">
        <f t="shared" si="33"/>
        <v>0</v>
      </c>
      <c r="AK48" s="88">
        <f t="shared" si="33"/>
        <v>0</v>
      </c>
      <c r="AL48" s="88">
        <f t="shared" si="33"/>
        <v>0</v>
      </c>
      <c r="AM48" s="88">
        <f t="shared" si="33"/>
        <v>0</v>
      </c>
    </row>
    <row r="49" spans="1:72" ht="24.9" customHeight="1">
      <c r="A49" s="254" t="s">
        <v>652</v>
      </c>
      <c r="B49" s="89"/>
      <c r="C49" s="90" t="s">
        <v>63</v>
      </c>
      <c r="D49" s="91">
        <f t="shared" ref="D49:AM49" si="34">+D50</f>
        <v>0</v>
      </c>
      <c r="E49" s="91">
        <f t="shared" si="34"/>
        <v>0</v>
      </c>
      <c r="F49" s="91">
        <f t="shared" si="34"/>
        <v>0</v>
      </c>
      <c r="G49" s="91">
        <f t="shared" si="34"/>
        <v>0</v>
      </c>
      <c r="H49" s="91">
        <f t="shared" si="34"/>
        <v>0</v>
      </c>
      <c r="I49" s="91">
        <f t="shared" si="34"/>
        <v>0</v>
      </c>
      <c r="J49" s="91">
        <f t="shared" si="34"/>
        <v>0</v>
      </c>
      <c r="K49" s="91">
        <f t="shared" si="34"/>
        <v>0</v>
      </c>
      <c r="L49" s="91">
        <f t="shared" si="34"/>
        <v>0</v>
      </c>
      <c r="M49" s="91">
        <f t="shared" si="34"/>
        <v>0</v>
      </c>
      <c r="N49" s="91">
        <f t="shared" si="34"/>
        <v>0</v>
      </c>
      <c r="O49" s="91">
        <f t="shared" si="34"/>
        <v>0</v>
      </c>
      <c r="P49" s="91">
        <f t="shared" si="34"/>
        <v>0</v>
      </c>
      <c r="Q49" s="91">
        <f t="shared" si="34"/>
        <v>0</v>
      </c>
      <c r="R49" s="91">
        <f t="shared" si="34"/>
        <v>0</v>
      </c>
      <c r="S49" s="91">
        <f t="shared" si="34"/>
        <v>0</v>
      </c>
      <c r="T49" s="91">
        <f t="shared" si="34"/>
        <v>0</v>
      </c>
      <c r="U49" s="91">
        <f t="shared" si="34"/>
        <v>0</v>
      </c>
      <c r="V49" s="91">
        <f t="shared" si="34"/>
        <v>0</v>
      </c>
      <c r="W49" s="91">
        <f t="shared" si="34"/>
        <v>0</v>
      </c>
      <c r="X49" s="91">
        <f t="shared" si="34"/>
        <v>0</v>
      </c>
      <c r="Y49" s="91">
        <f t="shared" si="34"/>
        <v>0</v>
      </c>
      <c r="Z49" s="91">
        <f t="shared" si="34"/>
        <v>0</v>
      </c>
      <c r="AA49" s="91">
        <f t="shared" si="34"/>
        <v>0</v>
      </c>
      <c r="AB49" s="91">
        <f t="shared" si="34"/>
        <v>0</v>
      </c>
      <c r="AC49" s="91">
        <f t="shared" si="34"/>
        <v>0</v>
      </c>
      <c r="AD49" s="91">
        <f t="shared" si="34"/>
        <v>0</v>
      </c>
      <c r="AE49" s="91">
        <f t="shared" si="34"/>
        <v>0</v>
      </c>
      <c r="AF49" s="91">
        <f t="shared" si="34"/>
        <v>0</v>
      </c>
      <c r="AG49" s="91">
        <f t="shared" si="34"/>
        <v>0</v>
      </c>
      <c r="AH49" s="91">
        <f t="shared" si="34"/>
        <v>0</v>
      </c>
      <c r="AI49" s="91">
        <f t="shared" si="34"/>
        <v>0</v>
      </c>
      <c r="AJ49" s="91">
        <f t="shared" si="34"/>
        <v>0</v>
      </c>
      <c r="AK49" s="91">
        <f t="shared" si="34"/>
        <v>0</v>
      </c>
      <c r="AL49" s="91">
        <f t="shared" si="34"/>
        <v>0</v>
      </c>
      <c r="AM49" s="91">
        <f t="shared" si="34"/>
        <v>0</v>
      </c>
    </row>
    <row r="50" spans="1:72" ht="24.9" customHeight="1">
      <c r="A50" s="254">
        <v>6</v>
      </c>
      <c r="B50" s="74">
        <v>6211001</v>
      </c>
      <c r="C50" s="75" t="s">
        <v>63</v>
      </c>
      <c r="D50" s="73">
        <f>SUM(E50:AM50)</f>
        <v>0</v>
      </c>
      <c r="E50" s="73">
        <f t="shared" ref="E50:AM50" si="35">SUMIF($B$283:$B$593,$B$5:$B$279,E$283:E$593)</f>
        <v>0</v>
      </c>
      <c r="F50" s="73">
        <f t="shared" si="35"/>
        <v>0</v>
      </c>
      <c r="G50" s="73">
        <f t="shared" si="35"/>
        <v>0</v>
      </c>
      <c r="H50" s="73">
        <f t="shared" si="35"/>
        <v>0</v>
      </c>
      <c r="I50" s="73">
        <f t="shared" si="35"/>
        <v>0</v>
      </c>
      <c r="J50" s="73">
        <f t="shared" si="35"/>
        <v>0</v>
      </c>
      <c r="K50" s="73">
        <f t="shared" si="35"/>
        <v>0</v>
      </c>
      <c r="L50" s="73">
        <f t="shared" si="35"/>
        <v>0</v>
      </c>
      <c r="M50" s="73">
        <f t="shared" si="35"/>
        <v>0</v>
      </c>
      <c r="N50" s="73">
        <f t="shared" si="35"/>
        <v>0</v>
      </c>
      <c r="O50" s="73">
        <f t="shared" si="35"/>
        <v>0</v>
      </c>
      <c r="P50" s="73">
        <f t="shared" si="35"/>
        <v>0</v>
      </c>
      <c r="Q50" s="73">
        <f t="shared" si="35"/>
        <v>0</v>
      </c>
      <c r="R50" s="73">
        <f t="shared" si="35"/>
        <v>0</v>
      </c>
      <c r="S50" s="73">
        <f t="shared" si="35"/>
        <v>0</v>
      </c>
      <c r="T50" s="73">
        <f t="shared" si="35"/>
        <v>0</v>
      </c>
      <c r="U50" s="73">
        <f t="shared" si="35"/>
        <v>0</v>
      </c>
      <c r="V50" s="73">
        <f t="shared" si="35"/>
        <v>0</v>
      </c>
      <c r="W50" s="73">
        <f t="shared" si="35"/>
        <v>0</v>
      </c>
      <c r="X50" s="73">
        <f t="shared" si="35"/>
        <v>0</v>
      </c>
      <c r="Y50" s="73">
        <f t="shared" si="35"/>
        <v>0</v>
      </c>
      <c r="Z50" s="73">
        <f t="shared" si="35"/>
        <v>0</v>
      </c>
      <c r="AA50" s="73">
        <f t="shared" si="35"/>
        <v>0</v>
      </c>
      <c r="AB50" s="73">
        <f t="shared" si="35"/>
        <v>0</v>
      </c>
      <c r="AC50" s="73">
        <f t="shared" si="35"/>
        <v>0</v>
      </c>
      <c r="AD50" s="73">
        <f t="shared" si="35"/>
        <v>0</v>
      </c>
      <c r="AE50" s="73">
        <f t="shared" si="35"/>
        <v>0</v>
      </c>
      <c r="AF50" s="73">
        <f t="shared" si="35"/>
        <v>0</v>
      </c>
      <c r="AG50" s="73">
        <f t="shared" si="35"/>
        <v>0</v>
      </c>
      <c r="AH50" s="73">
        <f t="shared" si="35"/>
        <v>0</v>
      </c>
      <c r="AI50" s="73">
        <f t="shared" si="35"/>
        <v>0</v>
      </c>
      <c r="AJ50" s="73">
        <f t="shared" si="35"/>
        <v>0</v>
      </c>
      <c r="AK50" s="73">
        <f t="shared" si="35"/>
        <v>0</v>
      </c>
      <c r="AL50" s="73">
        <f t="shared" si="35"/>
        <v>0</v>
      </c>
      <c r="AM50" s="73">
        <f t="shared" si="35"/>
        <v>0</v>
      </c>
    </row>
    <row r="51" spans="1:72" ht="24.9" customHeight="1">
      <c r="A51" s="254" t="s">
        <v>652</v>
      </c>
      <c r="B51" s="92"/>
      <c r="C51" s="93" t="s">
        <v>64</v>
      </c>
      <c r="D51" s="94">
        <f t="shared" ref="D51:AM51" si="36">+D52</f>
        <v>0</v>
      </c>
      <c r="E51" s="94">
        <f t="shared" si="36"/>
        <v>0</v>
      </c>
      <c r="F51" s="94">
        <f t="shared" si="36"/>
        <v>0</v>
      </c>
      <c r="G51" s="94">
        <f t="shared" si="36"/>
        <v>0</v>
      </c>
      <c r="H51" s="94">
        <f t="shared" si="36"/>
        <v>0</v>
      </c>
      <c r="I51" s="94">
        <f t="shared" si="36"/>
        <v>0</v>
      </c>
      <c r="J51" s="94">
        <f t="shared" si="36"/>
        <v>0</v>
      </c>
      <c r="K51" s="94">
        <f t="shared" si="36"/>
        <v>0</v>
      </c>
      <c r="L51" s="94">
        <f t="shared" si="36"/>
        <v>0</v>
      </c>
      <c r="M51" s="94">
        <f t="shared" si="36"/>
        <v>0</v>
      </c>
      <c r="N51" s="94">
        <f t="shared" si="36"/>
        <v>0</v>
      </c>
      <c r="O51" s="94">
        <f t="shared" si="36"/>
        <v>0</v>
      </c>
      <c r="P51" s="94">
        <f t="shared" si="36"/>
        <v>0</v>
      </c>
      <c r="Q51" s="94">
        <f t="shared" si="36"/>
        <v>0</v>
      </c>
      <c r="R51" s="94">
        <f t="shared" si="36"/>
        <v>0</v>
      </c>
      <c r="S51" s="94">
        <f t="shared" si="36"/>
        <v>0</v>
      </c>
      <c r="T51" s="94">
        <f t="shared" si="36"/>
        <v>0</v>
      </c>
      <c r="U51" s="94">
        <f t="shared" si="36"/>
        <v>0</v>
      </c>
      <c r="V51" s="94">
        <f t="shared" si="36"/>
        <v>0</v>
      </c>
      <c r="W51" s="94">
        <f t="shared" si="36"/>
        <v>0</v>
      </c>
      <c r="X51" s="94">
        <f t="shared" si="36"/>
        <v>0</v>
      </c>
      <c r="Y51" s="94">
        <f t="shared" si="36"/>
        <v>0</v>
      </c>
      <c r="Z51" s="94">
        <f t="shared" si="36"/>
        <v>0</v>
      </c>
      <c r="AA51" s="94">
        <f t="shared" si="36"/>
        <v>0</v>
      </c>
      <c r="AB51" s="94">
        <f t="shared" si="36"/>
        <v>0</v>
      </c>
      <c r="AC51" s="94">
        <f t="shared" si="36"/>
        <v>0</v>
      </c>
      <c r="AD51" s="94">
        <f t="shared" si="36"/>
        <v>0</v>
      </c>
      <c r="AE51" s="94">
        <f t="shared" si="36"/>
        <v>0</v>
      </c>
      <c r="AF51" s="94">
        <f t="shared" si="36"/>
        <v>0</v>
      </c>
      <c r="AG51" s="94">
        <f t="shared" si="36"/>
        <v>0</v>
      </c>
      <c r="AH51" s="94">
        <f t="shared" si="36"/>
        <v>0</v>
      </c>
      <c r="AI51" s="94">
        <f t="shared" si="36"/>
        <v>0</v>
      </c>
      <c r="AJ51" s="94">
        <f t="shared" si="36"/>
        <v>0</v>
      </c>
      <c r="AK51" s="94">
        <f t="shared" si="36"/>
        <v>0</v>
      </c>
      <c r="AL51" s="94">
        <f t="shared" si="36"/>
        <v>0</v>
      </c>
      <c r="AM51" s="94">
        <f t="shared" si="36"/>
        <v>0</v>
      </c>
    </row>
    <row r="52" spans="1:72" ht="24.9" customHeight="1">
      <c r="A52" s="254">
        <v>6</v>
      </c>
      <c r="B52" s="74">
        <v>6211005</v>
      </c>
      <c r="C52" s="75" t="s">
        <v>65</v>
      </c>
      <c r="D52" s="73">
        <f>SUM(E52:AM52)</f>
        <v>0</v>
      </c>
      <c r="E52" s="73">
        <f t="shared" ref="E52:AM52" si="37">SUMIF($B$283:$B$593,$B$5:$B$279,E$283:E$593)</f>
        <v>0</v>
      </c>
      <c r="F52" s="73">
        <f t="shared" si="37"/>
        <v>0</v>
      </c>
      <c r="G52" s="73">
        <f t="shared" si="37"/>
        <v>0</v>
      </c>
      <c r="H52" s="73">
        <f t="shared" si="37"/>
        <v>0</v>
      </c>
      <c r="I52" s="73">
        <f t="shared" si="37"/>
        <v>0</v>
      </c>
      <c r="J52" s="73">
        <f t="shared" si="37"/>
        <v>0</v>
      </c>
      <c r="K52" s="73">
        <f t="shared" si="37"/>
        <v>0</v>
      </c>
      <c r="L52" s="73">
        <f t="shared" si="37"/>
        <v>0</v>
      </c>
      <c r="M52" s="73">
        <f t="shared" si="37"/>
        <v>0</v>
      </c>
      <c r="N52" s="73">
        <f t="shared" si="37"/>
        <v>0</v>
      </c>
      <c r="O52" s="73">
        <f t="shared" si="37"/>
        <v>0</v>
      </c>
      <c r="P52" s="73">
        <f t="shared" si="37"/>
        <v>0</v>
      </c>
      <c r="Q52" s="73">
        <f t="shared" si="37"/>
        <v>0</v>
      </c>
      <c r="R52" s="73">
        <f t="shared" si="37"/>
        <v>0</v>
      </c>
      <c r="S52" s="73">
        <f t="shared" si="37"/>
        <v>0</v>
      </c>
      <c r="T52" s="73">
        <f t="shared" si="37"/>
        <v>0</v>
      </c>
      <c r="U52" s="73">
        <f t="shared" si="37"/>
        <v>0</v>
      </c>
      <c r="V52" s="73">
        <f t="shared" si="37"/>
        <v>0</v>
      </c>
      <c r="W52" s="73">
        <f t="shared" si="37"/>
        <v>0</v>
      </c>
      <c r="X52" s="73">
        <f t="shared" si="37"/>
        <v>0</v>
      </c>
      <c r="Y52" s="73">
        <f t="shared" si="37"/>
        <v>0</v>
      </c>
      <c r="Z52" s="73">
        <f t="shared" si="37"/>
        <v>0</v>
      </c>
      <c r="AA52" s="73">
        <f t="shared" si="37"/>
        <v>0</v>
      </c>
      <c r="AB52" s="73">
        <f t="shared" si="37"/>
        <v>0</v>
      </c>
      <c r="AC52" s="73">
        <f t="shared" si="37"/>
        <v>0</v>
      </c>
      <c r="AD52" s="73">
        <f t="shared" si="37"/>
        <v>0</v>
      </c>
      <c r="AE52" s="73">
        <f t="shared" si="37"/>
        <v>0</v>
      </c>
      <c r="AF52" s="73">
        <f t="shared" si="37"/>
        <v>0</v>
      </c>
      <c r="AG52" s="73">
        <f t="shared" si="37"/>
        <v>0</v>
      </c>
      <c r="AH52" s="73">
        <f t="shared" si="37"/>
        <v>0</v>
      </c>
      <c r="AI52" s="73">
        <f t="shared" si="37"/>
        <v>0</v>
      </c>
      <c r="AJ52" s="73">
        <f t="shared" si="37"/>
        <v>0</v>
      </c>
      <c r="AK52" s="73">
        <f t="shared" si="37"/>
        <v>0</v>
      </c>
      <c r="AL52" s="73">
        <f t="shared" si="37"/>
        <v>0</v>
      </c>
      <c r="AM52" s="73">
        <f t="shared" si="37"/>
        <v>0</v>
      </c>
    </row>
    <row r="53" spans="1:72" ht="24.9" customHeight="1">
      <c r="A53" s="254" t="s">
        <v>652</v>
      </c>
      <c r="B53" s="92"/>
      <c r="C53" s="93" t="s">
        <v>66</v>
      </c>
      <c r="D53" s="94">
        <f>SUM(D54:D68)</f>
        <v>0</v>
      </c>
      <c r="E53" s="94">
        <f>SUM(E54:E68)</f>
        <v>0</v>
      </c>
      <c r="F53" s="94">
        <f t="shared" ref="F53:AL53" si="38">SUM(F54:F68)</f>
        <v>0</v>
      </c>
      <c r="G53" s="94">
        <f t="shared" si="38"/>
        <v>0</v>
      </c>
      <c r="H53" s="94">
        <f t="shared" si="38"/>
        <v>0</v>
      </c>
      <c r="I53" s="94">
        <f t="shared" si="38"/>
        <v>0</v>
      </c>
      <c r="J53" s="94">
        <f t="shared" si="38"/>
        <v>0</v>
      </c>
      <c r="K53" s="94">
        <f t="shared" si="38"/>
        <v>0</v>
      </c>
      <c r="L53" s="94">
        <f t="shared" si="38"/>
        <v>0</v>
      </c>
      <c r="M53" s="94">
        <f t="shared" si="38"/>
        <v>0</v>
      </c>
      <c r="N53" s="94">
        <f t="shared" si="38"/>
        <v>0</v>
      </c>
      <c r="O53" s="94">
        <f t="shared" si="38"/>
        <v>0</v>
      </c>
      <c r="P53" s="94">
        <f t="shared" si="38"/>
        <v>0</v>
      </c>
      <c r="Q53" s="94">
        <f t="shared" si="38"/>
        <v>0</v>
      </c>
      <c r="R53" s="94">
        <f t="shared" si="38"/>
        <v>0</v>
      </c>
      <c r="S53" s="94">
        <f t="shared" si="38"/>
        <v>0</v>
      </c>
      <c r="T53" s="94">
        <f t="shared" si="38"/>
        <v>0</v>
      </c>
      <c r="U53" s="94">
        <f t="shared" si="38"/>
        <v>0</v>
      </c>
      <c r="V53" s="94">
        <f t="shared" si="38"/>
        <v>0</v>
      </c>
      <c r="W53" s="94">
        <f t="shared" si="38"/>
        <v>0</v>
      </c>
      <c r="X53" s="94">
        <f t="shared" si="38"/>
        <v>0</v>
      </c>
      <c r="Y53" s="94">
        <f t="shared" si="38"/>
        <v>0</v>
      </c>
      <c r="Z53" s="94">
        <f t="shared" si="38"/>
        <v>0</v>
      </c>
      <c r="AA53" s="94">
        <f t="shared" si="38"/>
        <v>0</v>
      </c>
      <c r="AB53" s="94">
        <f t="shared" si="38"/>
        <v>0</v>
      </c>
      <c r="AC53" s="94">
        <f t="shared" si="38"/>
        <v>0</v>
      </c>
      <c r="AD53" s="94">
        <f t="shared" si="38"/>
        <v>0</v>
      </c>
      <c r="AE53" s="94">
        <f t="shared" si="38"/>
        <v>0</v>
      </c>
      <c r="AF53" s="94">
        <f t="shared" si="38"/>
        <v>0</v>
      </c>
      <c r="AG53" s="94">
        <f t="shared" si="38"/>
        <v>0</v>
      </c>
      <c r="AH53" s="94">
        <f t="shared" si="38"/>
        <v>0</v>
      </c>
      <c r="AI53" s="94">
        <f t="shared" si="38"/>
        <v>0</v>
      </c>
      <c r="AJ53" s="94">
        <f t="shared" si="38"/>
        <v>0</v>
      </c>
      <c r="AK53" s="94">
        <f t="shared" si="38"/>
        <v>0</v>
      </c>
      <c r="AL53" s="94">
        <f t="shared" si="38"/>
        <v>0</v>
      </c>
      <c r="AM53" s="94">
        <f>SUM(AM54:AM68)</f>
        <v>0</v>
      </c>
    </row>
    <row r="54" spans="1:72" ht="24.9" customHeight="1">
      <c r="A54" s="254">
        <v>6</v>
      </c>
      <c r="B54" s="74">
        <v>6211003</v>
      </c>
      <c r="C54" s="75" t="s">
        <v>67</v>
      </c>
      <c r="D54" s="73">
        <f t="shared" ref="D54:D64" si="39">SUM(E54:AM54)</f>
        <v>0</v>
      </c>
      <c r="E54" s="73">
        <f t="shared" ref="E54:N68" si="40">SUMIF($B$283:$B$593,$B$5:$B$279,E$283:E$593)</f>
        <v>0</v>
      </c>
      <c r="F54" s="73">
        <f t="shared" si="40"/>
        <v>0</v>
      </c>
      <c r="G54" s="73">
        <f t="shared" si="40"/>
        <v>0</v>
      </c>
      <c r="H54" s="73">
        <f t="shared" si="40"/>
        <v>0</v>
      </c>
      <c r="I54" s="73">
        <f t="shared" si="40"/>
        <v>0</v>
      </c>
      <c r="J54" s="73">
        <f t="shared" si="40"/>
        <v>0</v>
      </c>
      <c r="K54" s="73">
        <f t="shared" si="40"/>
        <v>0</v>
      </c>
      <c r="L54" s="73">
        <f t="shared" si="40"/>
        <v>0</v>
      </c>
      <c r="M54" s="73">
        <f t="shared" si="40"/>
        <v>0</v>
      </c>
      <c r="N54" s="73">
        <f t="shared" si="40"/>
        <v>0</v>
      </c>
      <c r="O54" s="73">
        <f t="shared" ref="O54:X68" si="41">SUMIF($B$283:$B$593,$B$5:$B$279,O$283:O$593)</f>
        <v>0</v>
      </c>
      <c r="P54" s="73">
        <f t="shared" si="41"/>
        <v>0</v>
      </c>
      <c r="Q54" s="73">
        <f t="shared" si="41"/>
        <v>0</v>
      </c>
      <c r="R54" s="73">
        <f t="shared" si="41"/>
        <v>0</v>
      </c>
      <c r="S54" s="73">
        <f t="shared" si="41"/>
        <v>0</v>
      </c>
      <c r="T54" s="73">
        <f t="shared" si="41"/>
        <v>0</v>
      </c>
      <c r="U54" s="73">
        <f t="shared" si="41"/>
        <v>0</v>
      </c>
      <c r="V54" s="73">
        <f t="shared" si="41"/>
        <v>0</v>
      </c>
      <c r="W54" s="73">
        <f t="shared" si="41"/>
        <v>0</v>
      </c>
      <c r="X54" s="73">
        <f t="shared" si="41"/>
        <v>0</v>
      </c>
      <c r="Y54" s="73">
        <f t="shared" ref="Y54:AM68" si="42">SUMIF($B$283:$B$593,$B$5:$B$279,Y$283:Y$593)</f>
        <v>0</v>
      </c>
      <c r="Z54" s="73">
        <f t="shared" si="42"/>
        <v>0</v>
      </c>
      <c r="AA54" s="73">
        <f t="shared" si="42"/>
        <v>0</v>
      </c>
      <c r="AB54" s="73">
        <f t="shared" si="42"/>
        <v>0</v>
      </c>
      <c r="AC54" s="73">
        <f t="shared" si="42"/>
        <v>0</v>
      </c>
      <c r="AD54" s="73">
        <f t="shared" si="42"/>
        <v>0</v>
      </c>
      <c r="AE54" s="73">
        <f t="shared" si="42"/>
        <v>0</v>
      </c>
      <c r="AF54" s="73">
        <f t="shared" si="42"/>
        <v>0</v>
      </c>
      <c r="AG54" s="73">
        <f t="shared" si="42"/>
        <v>0</v>
      </c>
      <c r="AH54" s="73">
        <f t="shared" si="42"/>
        <v>0</v>
      </c>
      <c r="AI54" s="73">
        <f t="shared" si="42"/>
        <v>0</v>
      </c>
      <c r="AJ54" s="73">
        <f t="shared" si="42"/>
        <v>0</v>
      </c>
      <c r="AK54" s="73">
        <f t="shared" si="42"/>
        <v>0</v>
      </c>
      <c r="AL54" s="73">
        <f t="shared" si="42"/>
        <v>0</v>
      </c>
      <c r="AM54" s="73">
        <f t="shared" si="42"/>
        <v>0</v>
      </c>
    </row>
    <row r="55" spans="1:72" ht="24.9" customHeight="1">
      <c r="A55" s="254">
        <v>6</v>
      </c>
      <c r="B55" s="74">
        <v>6211007</v>
      </c>
      <c r="C55" s="75" t="s">
        <v>68</v>
      </c>
      <c r="D55" s="73">
        <f t="shared" si="39"/>
        <v>0</v>
      </c>
      <c r="E55" s="73">
        <f t="shared" si="40"/>
        <v>0</v>
      </c>
      <c r="F55" s="73">
        <f t="shared" si="40"/>
        <v>0</v>
      </c>
      <c r="G55" s="73">
        <f t="shared" si="40"/>
        <v>0</v>
      </c>
      <c r="H55" s="73">
        <f t="shared" si="40"/>
        <v>0</v>
      </c>
      <c r="I55" s="73">
        <f t="shared" si="40"/>
        <v>0</v>
      </c>
      <c r="J55" s="73">
        <f t="shared" si="40"/>
        <v>0</v>
      </c>
      <c r="K55" s="73">
        <f t="shared" si="40"/>
        <v>0</v>
      </c>
      <c r="L55" s="73">
        <f t="shared" si="40"/>
        <v>0</v>
      </c>
      <c r="M55" s="73">
        <f t="shared" si="40"/>
        <v>0</v>
      </c>
      <c r="N55" s="73">
        <f t="shared" si="40"/>
        <v>0</v>
      </c>
      <c r="O55" s="73">
        <f t="shared" si="41"/>
        <v>0</v>
      </c>
      <c r="P55" s="73">
        <f t="shared" si="41"/>
        <v>0</v>
      </c>
      <c r="Q55" s="73">
        <f t="shared" si="41"/>
        <v>0</v>
      </c>
      <c r="R55" s="73">
        <f t="shared" si="41"/>
        <v>0</v>
      </c>
      <c r="S55" s="73">
        <f t="shared" si="41"/>
        <v>0</v>
      </c>
      <c r="T55" s="73">
        <f t="shared" si="41"/>
        <v>0</v>
      </c>
      <c r="U55" s="73">
        <f t="shared" si="41"/>
        <v>0</v>
      </c>
      <c r="V55" s="73">
        <f t="shared" si="41"/>
        <v>0</v>
      </c>
      <c r="W55" s="73">
        <f t="shared" si="41"/>
        <v>0</v>
      </c>
      <c r="X55" s="73">
        <f t="shared" si="41"/>
        <v>0</v>
      </c>
      <c r="Y55" s="73">
        <f t="shared" si="42"/>
        <v>0</v>
      </c>
      <c r="Z55" s="73">
        <f t="shared" si="42"/>
        <v>0</v>
      </c>
      <c r="AA55" s="73">
        <f t="shared" si="42"/>
        <v>0</v>
      </c>
      <c r="AB55" s="73">
        <f t="shared" si="42"/>
        <v>0</v>
      </c>
      <c r="AC55" s="73">
        <f t="shared" si="42"/>
        <v>0</v>
      </c>
      <c r="AD55" s="73">
        <f t="shared" si="42"/>
        <v>0</v>
      </c>
      <c r="AE55" s="73">
        <f t="shared" si="42"/>
        <v>0</v>
      </c>
      <c r="AF55" s="73">
        <f t="shared" si="42"/>
        <v>0</v>
      </c>
      <c r="AG55" s="73">
        <f t="shared" si="42"/>
        <v>0</v>
      </c>
      <c r="AH55" s="73">
        <f t="shared" si="42"/>
        <v>0</v>
      </c>
      <c r="AI55" s="73">
        <f t="shared" si="42"/>
        <v>0</v>
      </c>
      <c r="AJ55" s="73">
        <f t="shared" si="42"/>
        <v>0</v>
      </c>
      <c r="AK55" s="73">
        <f t="shared" si="42"/>
        <v>0</v>
      </c>
      <c r="AL55" s="73">
        <f t="shared" si="42"/>
        <v>0</v>
      </c>
      <c r="AM55" s="73">
        <f t="shared" si="42"/>
        <v>0</v>
      </c>
    </row>
    <row r="56" spans="1:72" ht="24.9" customHeight="1">
      <c r="A56" s="254">
        <v>6</v>
      </c>
      <c r="B56" s="74">
        <v>6211008</v>
      </c>
      <c r="C56" s="75" t="s">
        <v>69</v>
      </c>
      <c r="D56" s="73">
        <f t="shared" si="39"/>
        <v>0</v>
      </c>
      <c r="E56" s="73">
        <f t="shared" si="40"/>
        <v>0</v>
      </c>
      <c r="F56" s="73">
        <f t="shared" si="40"/>
        <v>0</v>
      </c>
      <c r="G56" s="73">
        <f t="shared" si="40"/>
        <v>0</v>
      </c>
      <c r="H56" s="73">
        <f t="shared" si="40"/>
        <v>0</v>
      </c>
      <c r="I56" s="73">
        <f t="shared" si="40"/>
        <v>0</v>
      </c>
      <c r="J56" s="73">
        <f t="shared" si="40"/>
        <v>0</v>
      </c>
      <c r="K56" s="73">
        <f t="shared" si="40"/>
        <v>0</v>
      </c>
      <c r="L56" s="73">
        <f t="shared" si="40"/>
        <v>0</v>
      </c>
      <c r="M56" s="73">
        <f t="shared" si="40"/>
        <v>0</v>
      </c>
      <c r="N56" s="73">
        <f t="shared" si="40"/>
        <v>0</v>
      </c>
      <c r="O56" s="73">
        <f t="shared" si="41"/>
        <v>0</v>
      </c>
      <c r="P56" s="73">
        <f t="shared" si="41"/>
        <v>0</v>
      </c>
      <c r="Q56" s="73">
        <f t="shared" si="41"/>
        <v>0</v>
      </c>
      <c r="R56" s="73">
        <f t="shared" si="41"/>
        <v>0</v>
      </c>
      <c r="S56" s="73">
        <f t="shared" si="41"/>
        <v>0</v>
      </c>
      <c r="T56" s="73">
        <f t="shared" si="41"/>
        <v>0</v>
      </c>
      <c r="U56" s="73">
        <f t="shared" si="41"/>
        <v>0</v>
      </c>
      <c r="V56" s="73">
        <f t="shared" si="41"/>
        <v>0</v>
      </c>
      <c r="W56" s="73">
        <f t="shared" si="41"/>
        <v>0</v>
      </c>
      <c r="X56" s="73">
        <f t="shared" si="41"/>
        <v>0</v>
      </c>
      <c r="Y56" s="73">
        <f t="shared" si="42"/>
        <v>0</v>
      </c>
      <c r="Z56" s="73">
        <f t="shared" si="42"/>
        <v>0</v>
      </c>
      <c r="AA56" s="73">
        <f t="shared" si="42"/>
        <v>0</v>
      </c>
      <c r="AB56" s="73">
        <f t="shared" si="42"/>
        <v>0</v>
      </c>
      <c r="AC56" s="73">
        <f t="shared" si="42"/>
        <v>0</v>
      </c>
      <c r="AD56" s="73">
        <f t="shared" si="42"/>
        <v>0</v>
      </c>
      <c r="AE56" s="73">
        <f t="shared" si="42"/>
        <v>0</v>
      </c>
      <c r="AF56" s="73">
        <f t="shared" si="42"/>
        <v>0</v>
      </c>
      <c r="AG56" s="73">
        <f t="shared" si="42"/>
        <v>0</v>
      </c>
      <c r="AH56" s="73">
        <f t="shared" si="42"/>
        <v>0</v>
      </c>
      <c r="AI56" s="73">
        <f t="shared" si="42"/>
        <v>0</v>
      </c>
      <c r="AJ56" s="73">
        <f t="shared" si="42"/>
        <v>0</v>
      </c>
      <c r="AK56" s="73">
        <f t="shared" si="42"/>
        <v>0</v>
      </c>
      <c r="AL56" s="73">
        <f t="shared" si="42"/>
        <v>0</v>
      </c>
      <c r="AM56" s="73">
        <f t="shared" si="42"/>
        <v>0</v>
      </c>
    </row>
    <row r="57" spans="1:72" ht="24.9" customHeight="1">
      <c r="A57" s="254">
        <v>6</v>
      </c>
      <c r="B57" s="74">
        <v>6212002</v>
      </c>
      <c r="C57" s="75" t="s">
        <v>70</v>
      </c>
      <c r="D57" s="73">
        <f t="shared" si="39"/>
        <v>0</v>
      </c>
      <c r="E57" s="73">
        <f t="shared" si="40"/>
        <v>0</v>
      </c>
      <c r="F57" s="73">
        <f t="shared" si="40"/>
        <v>0</v>
      </c>
      <c r="G57" s="73">
        <f t="shared" si="40"/>
        <v>0</v>
      </c>
      <c r="H57" s="73">
        <f t="shared" si="40"/>
        <v>0</v>
      </c>
      <c r="I57" s="73">
        <f t="shared" si="40"/>
        <v>0</v>
      </c>
      <c r="J57" s="73">
        <f t="shared" si="40"/>
        <v>0</v>
      </c>
      <c r="K57" s="73">
        <f t="shared" si="40"/>
        <v>0</v>
      </c>
      <c r="L57" s="73">
        <f t="shared" si="40"/>
        <v>0</v>
      </c>
      <c r="M57" s="73">
        <f t="shared" si="40"/>
        <v>0</v>
      </c>
      <c r="N57" s="73">
        <f t="shared" si="40"/>
        <v>0</v>
      </c>
      <c r="O57" s="73">
        <f t="shared" si="41"/>
        <v>0</v>
      </c>
      <c r="P57" s="73">
        <f t="shared" si="41"/>
        <v>0</v>
      </c>
      <c r="Q57" s="73">
        <f t="shared" si="41"/>
        <v>0</v>
      </c>
      <c r="R57" s="73">
        <f t="shared" si="41"/>
        <v>0</v>
      </c>
      <c r="S57" s="73">
        <f t="shared" si="41"/>
        <v>0</v>
      </c>
      <c r="T57" s="73">
        <f t="shared" si="41"/>
        <v>0</v>
      </c>
      <c r="U57" s="73">
        <f t="shared" si="41"/>
        <v>0</v>
      </c>
      <c r="V57" s="73">
        <f t="shared" si="41"/>
        <v>0</v>
      </c>
      <c r="W57" s="73">
        <f t="shared" si="41"/>
        <v>0</v>
      </c>
      <c r="X57" s="73">
        <f t="shared" si="41"/>
        <v>0</v>
      </c>
      <c r="Y57" s="73">
        <f t="shared" si="42"/>
        <v>0</v>
      </c>
      <c r="Z57" s="73">
        <f t="shared" si="42"/>
        <v>0</v>
      </c>
      <c r="AA57" s="73">
        <f t="shared" si="42"/>
        <v>0</v>
      </c>
      <c r="AB57" s="73">
        <f t="shared" si="42"/>
        <v>0</v>
      </c>
      <c r="AC57" s="73">
        <f t="shared" si="42"/>
        <v>0</v>
      </c>
      <c r="AD57" s="73">
        <f t="shared" si="42"/>
        <v>0</v>
      </c>
      <c r="AE57" s="73">
        <f t="shared" si="42"/>
        <v>0</v>
      </c>
      <c r="AF57" s="73">
        <f t="shared" si="42"/>
        <v>0</v>
      </c>
      <c r="AG57" s="73">
        <f t="shared" si="42"/>
        <v>0</v>
      </c>
      <c r="AH57" s="73">
        <f t="shared" si="42"/>
        <v>0</v>
      </c>
      <c r="AI57" s="73">
        <f t="shared" si="42"/>
        <v>0</v>
      </c>
      <c r="AJ57" s="73">
        <f t="shared" si="42"/>
        <v>0</v>
      </c>
      <c r="AK57" s="73">
        <f t="shared" si="42"/>
        <v>0</v>
      </c>
      <c r="AL57" s="73">
        <f t="shared" si="42"/>
        <v>0</v>
      </c>
      <c r="AM57" s="73">
        <f t="shared" si="42"/>
        <v>0</v>
      </c>
    </row>
    <row r="58" spans="1:72" ht="24.9" customHeight="1">
      <c r="A58" s="254">
        <v>6</v>
      </c>
      <c r="B58" s="74">
        <v>6212003</v>
      </c>
      <c r="C58" s="95" t="s">
        <v>71</v>
      </c>
      <c r="D58" s="73">
        <f t="shared" si="39"/>
        <v>0</v>
      </c>
      <c r="E58" s="73">
        <f t="shared" si="40"/>
        <v>0</v>
      </c>
      <c r="F58" s="73">
        <f t="shared" si="40"/>
        <v>0</v>
      </c>
      <c r="G58" s="73">
        <f t="shared" si="40"/>
        <v>0</v>
      </c>
      <c r="H58" s="73">
        <f t="shared" si="40"/>
        <v>0</v>
      </c>
      <c r="I58" s="73">
        <f t="shared" si="40"/>
        <v>0</v>
      </c>
      <c r="J58" s="73">
        <f t="shared" si="40"/>
        <v>0</v>
      </c>
      <c r="K58" s="73">
        <f t="shared" si="40"/>
        <v>0</v>
      </c>
      <c r="L58" s="73">
        <f t="shared" si="40"/>
        <v>0</v>
      </c>
      <c r="M58" s="73">
        <f t="shared" si="40"/>
        <v>0</v>
      </c>
      <c r="N58" s="73">
        <f t="shared" si="40"/>
        <v>0</v>
      </c>
      <c r="O58" s="73">
        <f t="shared" si="41"/>
        <v>0</v>
      </c>
      <c r="P58" s="73">
        <f t="shared" si="41"/>
        <v>0</v>
      </c>
      <c r="Q58" s="73">
        <f t="shared" si="41"/>
        <v>0</v>
      </c>
      <c r="R58" s="73">
        <f t="shared" si="41"/>
        <v>0</v>
      </c>
      <c r="S58" s="73">
        <f t="shared" si="41"/>
        <v>0</v>
      </c>
      <c r="T58" s="73">
        <f t="shared" si="41"/>
        <v>0</v>
      </c>
      <c r="U58" s="73">
        <f t="shared" si="41"/>
        <v>0</v>
      </c>
      <c r="V58" s="73">
        <f t="shared" si="41"/>
        <v>0</v>
      </c>
      <c r="W58" s="73">
        <f t="shared" si="41"/>
        <v>0</v>
      </c>
      <c r="X58" s="73">
        <f t="shared" si="41"/>
        <v>0</v>
      </c>
      <c r="Y58" s="73">
        <f t="shared" si="42"/>
        <v>0</v>
      </c>
      <c r="Z58" s="73">
        <f t="shared" si="42"/>
        <v>0</v>
      </c>
      <c r="AA58" s="73">
        <f t="shared" si="42"/>
        <v>0</v>
      </c>
      <c r="AB58" s="73">
        <f t="shared" si="42"/>
        <v>0</v>
      </c>
      <c r="AC58" s="73">
        <f t="shared" si="42"/>
        <v>0</v>
      </c>
      <c r="AD58" s="73">
        <f t="shared" si="42"/>
        <v>0</v>
      </c>
      <c r="AE58" s="73">
        <f t="shared" si="42"/>
        <v>0</v>
      </c>
      <c r="AF58" s="73">
        <f t="shared" si="42"/>
        <v>0</v>
      </c>
      <c r="AG58" s="73">
        <f t="shared" si="42"/>
        <v>0</v>
      </c>
      <c r="AH58" s="73">
        <f t="shared" si="42"/>
        <v>0</v>
      </c>
      <c r="AI58" s="73">
        <f t="shared" si="42"/>
        <v>0</v>
      </c>
      <c r="AJ58" s="73">
        <f t="shared" si="42"/>
        <v>0</v>
      </c>
      <c r="AK58" s="73">
        <f t="shared" si="42"/>
        <v>0</v>
      </c>
      <c r="AL58" s="73">
        <f t="shared" si="42"/>
        <v>0</v>
      </c>
      <c r="AM58" s="73">
        <f t="shared" si="42"/>
        <v>0</v>
      </c>
    </row>
    <row r="59" spans="1:72" ht="24.9" customHeight="1">
      <c r="A59" s="254">
        <v>6</v>
      </c>
      <c r="B59" s="74">
        <v>6212004</v>
      </c>
      <c r="C59" s="75" t="s">
        <v>72</v>
      </c>
      <c r="D59" s="73">
        <f t="shared" si="39"/>
        <v>0</v>
      </c>
      <c r="E59" s="73">
        <f t="shared" si="40"/>
        <v>0</v>
      </c>
      <c r="F59" s="73">
        <f t="shared" si="40"/>
        <v>0</v>
      </c>
      <c r="G59" s="73">
        <f t="shared" si="40"/>
        <v>0</v>
      </c>
      <c r="H59" s="73">
        <f t="shared" si="40"/>
        <v>0</v>
      </c>
      <c r="I59" s="73">
        <f t="shared" si="40"/>
        <v>0</v>
      </c>
      <c r="J59" s="73">
        <f t="shared" si="40"/>
        <v>0</v>
      </c>
      <c r="K59" s="73">
        <f t="shared" si="40"/>
        <v>0</v>
      </c>
      <c r="L59" s="73">
        <f t="shared" si="40"/>
        <v>0</v>
      </c>
      <c r="M59" s="73">
        <f t="shared" si="40"/>
        <v>0</v>
      </c>
      <c r="N59" s="73">
        <f t="shared" si="40"/>
        <v>0</v>
      </c>
      <c r="O59" s="73">
        <f t="shared" si="41"/>
        <v>0</v>
      </c>
      <c r="P59" s="73">
        <f t="shared" si="41"/>
        <v>0</v>
      </c>
      <c r="Q59" s="73">
        <f t="shared" si="41"/>
        <v>0</v>
      </c>
      <c r="R59" s="73">
        <f t="shared" si="41"/>
        <v>0</v>
      </c>
      <c r="S59" s="73">
        <f t="shared" si="41"/>
        <v>0</v>
      </c>
      <c r="T59" s="73">
        <f t="shared" si="41"/>
        <v>0</v>
      </c>
      <c r="U59" s="73">
        <f t="shared" si="41"/>
        <v>0</v>
      </c>
      <c r="V59" s="73">
        <f t="shared" si="41"/>
        <v>0</v>
      </c>
      <c r="W59" s="73">
        <f t="shared" si="41"/>
        <v>0</v>
      </c>
      <c r="X59" s="73">
        <f t="shared" si="41"/>
        <v>0</v>
      </c>
      <c r="Y59" s="73">
        <f t="shared" si="42"/>
        <v>0</v>
      </c>
      <c r="Z59" s="73">
        <f t="shared" si="42"/>
        <v>0</v>
      </c>
      <c r="AA59" s="73">
        <f t="shared" si="42"/>
        <v>0</v>
      </c>
      <c r="AB59" s="73">
        <f t="shared" si="42"/>
        <v>0</v>
      </c>
      <c r="AC59" s="73">
        <f t="shared" si="42"/>
        <v>0</v>
      </c>
      <c r="AD59" s="73">
        <f t="shared" si="42"/>
        <v>0</v>
      </c>
      <c r="AE59" s="73">
        <f t="shared" si="42"/>
        <v>0</v>
      </c>
      <c r="AF59" s="73">
        <f t="shared" si="42"/>
        <v>0</v>
      </c>
      <c r="AG59" s="73">
        <f t="shared" si="42"/>
        <v>0</v>
      </c>
      <c r="AH59" s="73">
        <f t="shared" si="42"/>
        <v>0</v>
      </c>
      <c r="AI59" s="73">
        <f t="shared" si="42"/>
        <v>0</v>
      </c>
      <c r="AJ59" s="73">
        <f t="shared" si="42"/>
        <v>0</v>
      </c>
      <c r="AK59" s="73">
        <f t="shared" si="42"/>
        <v>0</v>
      </c>
      <c r="AL59" s="73">
        <f t="shared" si="42"/>
        <v>0</v>
      </c>
      <c r="AM59" s="73">
        <f t="shared" si="42"/>
        <v>0</v>
      </c>
    </row>
    <row r="60" spans="1:72" ht="24.9" customHeight="1">
      <c r="A60" s="254">
        <v>6</v>
      </c>
      <c r="B60" s="74">
        <v>6212005</v>
      </c>
      <c r="C60" s="75" t="s">
        <v>73</v>
      </c>
      <c r="D60" s="73">
        <f t="shared" si="39"/>
        <v>0</v>
      </c>
      <c r="E60" s="73">
        <f t="shared" si="40"/>
        <v>0</v>
      </c>
      <c r="F60" s="73">
        <f t="shared" si="40"/>
        <v>0</v>
      </c>
      <c r="G60" s="73">
        <f t="shared" si="40"/>
        <v>0</v>
      </c>
      <c r="H60" s="73">
        <f t="shared" si="40"/>
        <v>0</v>
      </c>
      <c r="I60" s="73">
        <f t="shared" si="40"/>
        <v>0</v>
      </c>
      <c r="J60" s="73">
        <f t="shared" si="40"/>
        <v>0</v>
      </c>
      <c r="K60" s="73">
        <f t="shared" si="40"/>
        <v>0</v>
      </c>
      <c r="L60" s="73">
        <f t="shared" si="40"/>
        <v>0</v>
      </c>
      <c r="M60" s="73">
        <f t="shared" si="40"/>
        <v>0</v>
      </c>
      <c r="N60" s="73">
        <f t="shared" si="40"/>
        <v>0</v>
      </c>
      <c r="O60" s="73">
        <f t="shared" si="41"/>
        <v>0</v>
      </c>
      <c r="P60" s="73">
        <f t="shared" si="41"/>
        <v>0</v>
      </c>
      <c r="Q60" s="73">
        <f t="shared" si="41"/>
        <v>0</v>
      </c>
      <c r="R60" s="73">
        <f t="shared" si="41"/>
        <v>0</v>
      </c>
      <c r="S60" s="73">
        <f t="shared" si="41"/>
        <v>0</v>
      </c>
      <c r="T60" s="73">
        <f t="shared" si="41"/>
        <v>0</v>
      </c>
      <c r="U60" s="73">
        <f t="shared" si="41"/>
        <v>0</v>
      </c>
      <c r="V60" s="73">
        <f t="shared" si="41"/>
        <v>0</v>
      </c>
      <c r="W60" s="73">
        <f t="shared" si="41"/>
        <v>0</v>
      </c>
      <c r="X60" s="73">
        <f t="shared" si="41"/>
        <v>0</v>
      </c>
      <c r="Y60" s="73">
        <f t="shared" si="42"/>
        <v>0</v>
      </c>
      <c r="Z60" s="73">
        <f t="shared" si="42"/>
        <v>0</v>
      </c>
      <c r="AA60" s="73">
        <f t="shared" si="42"/>
        <v>0</v>
      </c>
      <c r="AB60" s="73">
        <f t="shared" si="42"/>
        <v>0</v>
      </c>
      <c r="AC60" s="73">
        <f t="shared" si="42"/>
        <v>0</v>
      </c>
      <c r="AD60" s="73">
        <f t="shared" si="42"/>
        <v>0</v>
      </c>
      <c r="AE60" s="73">
        <f t="shared" si="42"/>
        <v>0</v>
      </c>
      <c r="AF60" s="73">
        <f t="shared" si="42"/>
        <v>0</v>
      </c>
      <c r="AG60" s="73">
        <f t="shared" si="42"/>
        <v>0</v>
      </c>
      <c r="AH60" s="73">
        <f t="shared" si="42"/>
        <v>0</v>
      </c>
      <c r="AI60" s="73">
        <f t="shared" si="42"/>
        <v>0</v>
      </c>
      <c r="AJ60" s="73">
        <f t="shared" si="42"/>
        <v>0</v>
      </c>
      <c r="AK60" s="73">
        <f t="shared" si="42"/>
        <v>0</v>
      </c>
      <c r="AL60" s="73">
        <f t="shared" si="42"/>
        <v>0</v>
      </c>
      <c r="AM60" s="73">
        <f t="shared" si="42"/>
        <v>0</v>
      </c>
    </row>
    <row r="61" spans="1:72" ht="24.9" customHeight="1">
      <c r="A61" s="254">
        <v>6</v>
      </c>
      <c r="B61" s="74">
        <v>6212006</v>
      </c>
      <c r="C61" s="75" t="s">
        <v>74</v>
      </c>
      <c r="D61" s="73">
        <f t="shared" si="39"/>
        <v>0</v>
      </c>
      <c r="E61" s="73">
        <f t="shared" si="40"/>
        <v>0</v>
      </c>
      <c r="F61" s="73">
        <f t="shared" si="40"/>
        <v>0</v>
      </c>
      <c r="G61" s="73">
        <f t="shared" si="40"/>
        <v>0</v>
      </c>
      <c r="H61" s="73">
        <f t="shared" si="40"/>
        <v>0</v>
      </c>
      <c r="I61" s="73">
        <f t="shared" si="40"/>
        <v>0</v>
      </c>
      <c r="J61" s="73">
        <f t="shared" si="40"/>
        <v>0</v>
      </c>
      <c r="K61" s="73">
        <f t="shared" si="40"/>
        <v>0</v>
      </c>
      <c r="L61" s="73">
        <f t="shared" si="40"/>
        <v>0</v>
      </c>
      <c r="M61" s="73">
        <f t="shared" si="40"/>
        <v>0</v>
      </c>
      <c r="N61" s="73">
        <f t="shared" si="40"/>
        <v>0</v>
      </c>
      <c r="O61" s="73">
        <f t="shared" si="41"/>
        <v>0</v>
      </c>
      <c r="P61" s="73">
        <f t="shared" si="41"/>
        <v>0</v>
      </c>
      <c r="Q61" s="73">
        <f t="shared" si="41"/>
        <v>0</v>
      </c>
      <c r="R61" s="73">
        <f t="shared" si="41"/>
        <v>0</v>
      </c>
      <c r="S61" s="73">
        <f t="shared" si="41"/>
        <v>0</v>
      </c>
      <c r="T61" s="73">
        <f t="shared" si="41"/>
        <v>0</v>
      </c>
      <c r="U61" s="73">
        <f t="shared" si="41"/>
        <v>0</v>
      </c>
      <c r="V61" s="73">
        <f t="shared" si="41"/>
        <v>0</v>
      </c>
      <c r="W61" s="73">
        <f t="shared" si="41"/>
        <v>0</v>
      </c>
      <c r="X61" s="73">
        <f t="shared" si="41"/>
        <v>0</v>
      </c>
      <c r="Y61" s="73">
        <f t="shared" si="42"/>
        <v>0</v>
      </c>
      <c r="Z61" s="73">
        <f t="shared" si="42"/>
        <v>0</v>
      </c>
      <c r="AA61" s="73">
        <f t="shared" si="42"/>
        <v>0</v>
      </c>
      <c r="AB61" s="73">
        <f t="shared" si="42"/>
        <v>0</v>
      </c>
      <c r="AC61" s="73">
        <f t="shared" si="42"/>
        <v>0</v>
      </c>
      <c r="AD61" s="73">
        <f t="shared" si="42"/>
        <v>0</v>
      </c>
      <c r="AE61" s="73">
        <f t="shared" si="42"/>
        <v>0</v>
      </c>
      <c r="AF61" s="73">
        <f t="shared" si="42"/>
        <v>0</v>
      </c>
      <c r="AG61" s="73">
        <f t="shared" si="42"/>
        <v>0</v>
      </c>
      <c r="AH61" s="73">
        <f t="shared" si="42"/>
        <v>0</v>
      </c>
      <c r="AI61" s="73">
        <f t="shared" si="42"/>
        <v>0</v>
      </c>
      <c r="AJ61" s="73">
        <f t="shared" si="42"/>
        <v>0</v>
      </c>
      <c r="AK61" s="73">
        <f t="shared" si="42"/>
        <v>0</v>
      </c>
      <c r="AL61" s="73">
        <f t="shared" si="42"/>
        <v>0</v>
      </c>
      <c r="AM61" s="73">
        <f t="shared" si="42"/>
        <v>0</v>
      </c>
    </row>
    <row r="62" spans="1:72" ht="24.9" customHeight="1">
      <c r="A62" s="254">
        <v>6</v>
      </c>
      <c r="B62" s="74">
        <v>6212007</v>
      </c>
      <c r="C62" s="75" t="s">
        <v>75</v>
      </c>
      <c r="D62" s="73">
        <f t="shared" si="39"/>
        <v>0</v>
      </c>
      <c r="E62" s="73">
        <f t="shared" si="40"/>
        <v>0</v>
      </c>
      <c r="F62" s="73">
        <f t="shared" si="40"/>
        <v>0</v>
      </c>
      <c r="G62" s="73">
        <f t="shared" si="40"/>
        <v>0</v>
      </c>
      <c r="H62" s="73">
        <f t="shared" si="40"/>
        <v>0</v>
      </c>
      <c r="I62" s="73">
        <f t="shared" si="40"/>
        <v>0</v>
      </c>
      <c r="J62" s="73">
        <f t="shared" si="40"/>
        <v>0</v>
      </c>
      <c r="K62" s="73">
        <f t="shared" si="40"/>
        <v>0</v>
      </c>
      <c r="L62" s="73">
        <f t="shared" si="40"/>
        <v>0</v>
      </c>
      <c r="M62" s="73">
        <f t="shared" si="40"/>
        <v>0</v>
      </c>
      <c r="N62" s="73">
        <f t="shared" si="40"/>
        <v>0</v>
      </c>
      <c r="O62" s="73">
        <f t="shared" si="41"/>
        <v>0</v>
      </c>
      <c r="P62" s="73">
        <f t="shared" si="41"/>
        <v>0</v>
      </c>
      <c r="Q62" s="73">
        <f t="shared" si="41"/>
        <v>0</v>
      </c>
      <c r="R62" s="73">
        <f t="shared" si="41"/>
        <v>0</v>
      </c>
      <c r="S62" s="73">
        <f t="shared" si="41"/>
        <v>0</v>
      </c>
      <c r="T62" s="73">
        <f t="shared" si="41"/>
        <v>0</v>
      </c>
      <c r="U62" s="73">
        <f t="shared" si="41"/>
        <v>0</v>
      </c>
      <c r="V62" s="73">
        <f t="shared" si="41"/>
        <v>0</v>
      </c>
      <c r="W62" s="73">
        <f t="shared" si="41"/>
        <v>0</v>
      </c>
      <c r="X62" s="73">
        <f t="shared" si="41"/>
        <v>0</v>
      </c>
      <c r="Y62" s="73">
        <f t="shared" si="42"/>
        <v>0</v>
      </c>
      <c r="Z62" s="73">
        <f t="shared" si="42"/>
        <v>0</v>
      </c>
      <c r="AA62" s="73">
        <f t="shared" si="42"/>
        <v>0</v>
      </c>
      <c r="AB62" s="73">
        <f t="shared" si="42"/>
        <v>0</v>
      </c>
      <c r="AC62" s="73">
        <f t="shared" si="42"/>
        <v>0</v>
      </c>
      <c r="AD62" s="73">
        <f t="shared" si="42"/>
        <v>0</v>
      </c>
      <c r="AE62" s="73">
        <f t="shared" si="42"/>
        <v>0</v>
      </c>
      <c r="AF62" s="73">
        <f t="shared" si="42"/>
        <v>0</v>
      </c>
      <c r="AG62" s="73">
        <f t="shared" si="42"/>
        <v>0</v>
      </c>
      <c r="AH62" s="73">
        <f t="shared" si="42"/>
        <v>0</v>
      </c>
      <c r="AI62" s="73">
        <f t="shared" si="42"/>
        <v>0</v>
      </c>
      <c r="AJ62" s="73">
        <f t="shared" si="42"/>
        <v>0</v>
      </c>
      <c r="AK62" s="73">
        <f t="shared" si="42"/>
        <v>0</v>
      </c>
      <c r="AL62" s="73">
        <f t="shared" si="42"/>
        <v>0</v>
      </c>
      <c r="AM62" s="73">
        <f t="shared" si="42"/>
        <v>0</v>
      </c>
    </row>
    <row r="63" spans="1:72" ht="24.9" customHeight="1">
      <c r="A63" s="254">
        <v>6</v>
      </c>
      <c r="B63" s="74">
        <v>6212008</v>
      </c>
      <c r="C63" s="75" t="s">
        <v>76</v>
      </c>
      <c r="D63" s="73">
        <f t="shared" si="39"/>
        <v>0</v>
      </c>
      <c r="E63" s="73">
        <f t="shared" si="40"/>
        <v>0</v>
      </c>
      <c r="F63" s="73">
        <f t="shared" si="40"/>
        <v>0</v>
      </c>
      <c r="G63" s="73">
        <f t="shared" si="40"/>
        <v>0</v>
      </c>
      <c r="H63" s="73">
        <f t="shared" si="40"/>
        <v>0</v>
      </c>
      <c r="I63" s="73">
        <f t="shared" si="40"/>
        <v>0</v>
      </c>
      <c r="J63" s="73">
        <f t="shared" si="40"/>
        <v>0</v>
      </c>
      <c r="K63" s="73">
        <f t="shared" si="40"/>
        <v>0</v>
      </c>
      <c r="L63" s="73">
        <f t="shared" si="40"/>
        <v>0</v>
      </c>
      <c r="M63" s="73">
        <f t="shared" si="40"/>
        <v>0</v>
      </c>
      <c r="N63" s="73">
        <f t="shared" si="40"/>
        <v>0</v>
      </c>
      <c r="O63" s="73">
        <f t="shared" si="41"/>
        <v>0</v>
      </c>
      <c r="P63" s="73">
        <f t="shared" si="41"/>
        <v>0</v>
      </c>
      <c r="Q63" s="73">
        <f t="shared" si="41"/>
        <v>0</v>
      </c>
      <c r="R63" s="73">
        <f t="shared" si="41"/>
        <v>0</v>
      </c>
      <c r="S63" s="73">
        <f t="shared" si="41"/>
        <v>0</v>
      </c>
      <c r="T63" s="73">
        <f t="shared" si="41"/>
        <v>0</v>
      </c>
      <c r="U63" s="73">
        <f t="shared" si="41"/>
        <v>0</v>
      </c>
      <c r="V63" s="73">
        <f t="shared" si="41"/>
        <v>0</v>
      </c>
      <c r="W63" s="73">
        <f t="shared" si="41"/>
        <v>0</v>
      </c>
      <c r="X63" s="73">
        <f t="shared" si="41"/>
        <v>0</v>
      </c>
      <c r="Y63" s="73">
        <f t="shared" si="42"/>
        <v>0</v>
      </c>
      <c r="Z63" s="73">
        <f t="shared" si="42"/>
        <v>0</v>
      </c>
      <c r="AA63" s="73">
        <f t="shared" si="42"/>
        <v>0</v>
      </c>
      <c r="AB63" s="73">
        <f t="shared" si="42"/>
        <v>0</v>
      </c>
      <c r="AC63" s="73">
        <f t="shared" si="42"/>
        <v>0</v>
      </c>
      <c r="AD63" s="73">
        <f t="shared" si="42"/>
        <v>0</v>
      </c>
      <c r="AE63" s="73">
        <f t="shared" si="42"/>
        <v>0</v>
      </c>
      <c r="AF63" s="73">
        <f t="shared" si="42"/>
        <v>0</v>
      </c>
      <c r="AG63" s="73">
        <f t="shared" si="42"/>
        <v>0</v>
      </c>
      <c r="AH63" s="73">
        <f t="shared" si="42"/>
        <v>0</v>
      </c>
      <c r="AI63" s="73">
        <f t="shared" si="42"/>
        <v>0</v>
      </c>
      <c r="AJ63" s="73">
        <f t="shared" si="42"/>
        <v>0</v>
      </c>
      <c r="AK63" s="73">
        <f t="shared" si="42"/>
        <v>0</v>
      </c>
      <c r="AL63" s="73">
        <f t="shared" si="42"/>
        <v>0</v>
      </c>
      <c r="AM63" s="73">
        <f t="shared" si="42"/>
        <v>0</v>
      </c>
    </row>
    <row r="64" spans="1:72" s="222" customFormat="1" ht="24.9" customHeight="1">
      <c r="A64" s="254">
        <v>6</v>
      </c>
      <c r="B64" s="96">
        <v>6212009</v>
      </c>
      <c r="C64" s="95" t="s">
        <v>526</v>
      </c>
      <c r="D64" s="73">
        <f t="shared" si="39"/>
        <v>0</v>
      </c>
      <c r="E64" s="97">
        <f t="shared" si="40"/>
        <v>0</v>
      </c>
      <c r="F64" s="97">
        <f t="shared" si="40"/>
        <v>0</v>
      </c>
      <c r="G64" s="97">
        <f t="shared" si="40"/>
        <v>0</v>
      </c>
      <c r="H64" s="97">
        <f t="shared" si="40"/>
        <v>0</v>
      </c>
      <c r="I64" s="97">
        <f t="shared" si="40"/>
        <v>0</v>
      </c>
      <c r="J64" s="97">
        <f t="shared" si="40"/>
        <v>0</v>
      </c>
      <c r="K64" s="97">
        <f t="shared" si="40"/>
        <v>0</v>
      </c>
      <c r="L64" s="97">
        <f t="shared" si="40"/>
        <v>0</v>
      </c>
      <c r="M64" s="97">
        <f t="shared" si="40"/>
        <v>0</v>
      </c>
      <c r="N64" s="97">
        <f t="shared" si="40"/>
        <v>0</v>
      </c>
      <c r="O64" s="97">
        <f t="shared" si="41"/>
        <v>0</v>
      </c>
      <c r="P64" s="97">
        <f t="shared" si="41"/>
        <v>0</v>
      </c>
      <c r="Q64" s="97">
        <f t="shared" si="41"/>
        <v>0</v>
      </c>
      <c r="R64" s="97">
        <f t="shared" si="41"/>
        <v>0</v>
      </c>
      <c r="S64" s="97">
        <f t="shared" si="41"/>
        <v>0</v>
      </c>
      <c r="T64" s="97">
        <f t="shared" si="41"/>
        <v>0</v>
      </c>
      <c r="U64" s="97">
        <f t="shared" si="41"/>
        <v>0</v>
      </c>
      <c r="V64" s="97">
        <f t="shared" si="41"/>
        <v>0</v>
      </c>
      <c r="W64" s="97">
        <f t="shared" si="41"/>
        <v>0</v>
      </c>
      <c r="X64" s="97">
        <f t="shared" si="41"/>
        <v>0</v>
      </c>
      <c r="Y64" s="97">
        <f t="shared" si="42"/>
        <v>0</v>
      </c>
      <c r="Z64" s="97">
        <f t="shared" si="42"/>
        <v>0</v>
      </c>
      <c r="AA64" s="97">
        <f t="shared" si="42"/>
        <v>0</v>
      </c>
      <c r="AB64" s="97">
        <f t="shared" si="42"/>
        <v>0</v>
      </c>
      <c r="AC64" s="97">
        <f t="shared" si="42"/>
        <v>0</v>
      </c>
      <c r="AD64" s="97">
        <f t="shared" si="42"/>
        <v>0</v>
      </c>
      <c r="AE64" s="97">
        <f t="shared" si="42"/>
        <v>0</v>
      </c>
      <c r="AF64" s="97">
        <f t="shared" si="42"/>
        <v>0</v>
      </c>
      <c r="AG64" s="97">
        <f t="shared" si="42"/>
        <v>0</v>
      </c>
      <c r="AH64" s="97">
        <f t="shared" si="42"/>
        <v>0</v>
      </c>
      <c r="AI64" s="97">
        <f t="shared" si="42"/>
        <v>0</v>
      </c>
      <c r="AJ64" s="97">
        <f t="shared" si="42"/>
        <v>0</v>
      </c>
      <c r="AK64" s="97">
        <f t="shared" si="42"/>
        <v>0</v>
      </c>
      <c r="AL64" s="97">
        <f t="shared" si="42"/>
        <v>0</v>
      </c>
      <c r="AM64" s="97">
        <f t="shared" si="42"/>
        <v>0</v>
      </c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3" s="222" customFormat="1" ht="24.9" customHeight="1">
      <c r="A65" s="254">
        <v>6</v>
      </c>
      <c r="B65" s="96">
        <v>6212010</v>
      </c>
      <c r="C65" s="95" t="s">
        <v>527</v>
      </c>
      <c r="D65" s="73">
        <f>SUM(E65:AM65)</f>
        <v>0</v>
      </c>
      <c r="E65" s="97">
        <f t="shared" si="40"/>
        <v>0</v>
      </c>
      <c r="F65" s="97">
        <f t="shared" si="40"/>
        <v>0</v>
      </c>
      <c r="G65" s="97">
        <f t="shared" si="40"/>
        <v>0</v>
      </c>
      <c r="H65" s="97">
        <f t="shared" si="40"/>
        <v>0</v>
      </c>
      <c r="I65" s="97">
        <f t="shared" si="40"/>
        <v>0</v>
      </c>
      <c r="J65" s="97">
        <f t="shared" si="40"/>
        <v>0</v>
      </c>
      <c r="K65" s="97">
        <f t="shared" si="40"/>
        <v>0</v>
      </c>
      <c r="L65" s="97">
        <f t="shared" si="40"/>
        <v>0</v>
      </c>
      <c r="M65" s="97">
        <f t="shared" si="40"/>
        <v>0</v>
      </c>
      <c r="N65" s="97">
        <f t="shared" si="40"/>
        <v>0</v>
      </c>
      <c r="O65" s="97">
        <f t="shared" si="41"/>
        <v>0</v>
      </c>
      <c r="P65" s="97">
        <f t="shared" si="41"/>
        <v>0</v>
      </c>
      <c r="Q65" s="97">
        <f t="shared" si="41"/>
        <v>0</v>
      </c>
      <c r="R65" s="97">
        <f t="shared" si="41"/>
        <v>0</v>
      </c>
      <c r="S65" s="97">
        <f t="shared" si="41"/>
        <v>0</v>
      </c>
      <c r="T65" s="97">
        <f t="shared" si="41"/>
        <v>0</v>
      </c>
      <c r="U65" s="97">
        <f t="shared" si="41"/>
        <v>0</v>
      </c>
      <c r="V65" s="97">
        <f t="shared" si="41"/>
        <v>0</v>
      </c>
      <c r="W65" s="97">
        <f t="shared" si="41"/>
        <v>0</v>
      </c>
      <c r="X65" s="97">
        <f t="shared" si="41"/>
        <v>0</v>
      </c>
      <c r="Y65" s="97">
        <f t="shared" si="42"/>
        <v>0</v>
      </c>
      <c r="Z65" s="97">
        <f t="shared" si="42"/>
        <v>0</v>
      </c>
      <c r="AA65" s="97">
        <f t="shared" si="42"/>
        <v>0</v>
      </c>
      <c r="AB65" s="97">
        <f t="shared" si="42"/>
        <v>0</v>
      </c>
      <c r="AC65" s="97">
        <f t="shared" si="42"/>
        <v>0</v>
      </c>
      <c r="AD65" s="97">
        <f t="shared" si="42"/>
        <v>0</v>
      </c>
      <c r="AE65" s="97">
        <f t="shared" si="42"/>
        <v>0</v>
      </c>
      <c r="AF65" s="97">
        <f t="shared" si="42"/>
        <v>0</v>
      </c>
      <c r="AG65" s="97">
        <f t="shared" si="42"/>
        <v>0</v>
      </c>
      <c r="AH65" s="97">
        <f t="shared" si="42"/>
        <v>0</v>
      </c>
      <c r="AI65" s="97">
        <f t="shared" si="42"/>
        <v>0</v>
      </c>
      <c r="AJ65" s="97">
        <f t="shared" si="42"/>
        <v>0</v>
      </c>
      <c r="AK65" s="97">
        <f t="shared" si="42"/>
        <v>0</v>
      </c>
      <c r="AL65" s="97">
        <f t="shared" si="42"/>
        <v>0</v>
      </c>
      <c r="AM65" s="97">
        <f t="shared" si="42"/>
        <v>0</v>
      </c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3" s="222" customFormat="1" ht="24.9" customHeight="1">
      <c r="A66" s="254">
        <v>6</v>
      </c>
      <c r="B66" s="96">
        <v>6212011</v>
      </c>
      <c r="C66" s="95" t="s">
        <v>723</v>
      </c>
      <c r="D66" s="73">
        <f>SUM(E66:AM66)</f>
        <v>0</v>
      </c>
      <c r="E66" s="97">
        <f t="shared" si="40"/>
        <v>0</v>
      </c>
      <c r="F66" s="97">
        <f t="shared" si="40"/>
        <v>0</v>
      </c>
      <c r="G66" s="97">
        <f t="shared" si="40"/>
        <v>0</v>
      </c>
      <c r="H66" s="97">
        <f t="shared" si="40"/>
        <v>0</v>
      </c>
      <c r="I66" s="97">
        <f t="shared" si="40"/>
        <v>0</v>
      </c>
      <c r="J66" s="97">
        <f t="shared" si="40"/>
        <v>0</v>
      </c>
      <c r="K66" s="97">
        <f t="shared" si="40"/>
        <v>0</v>
      </c>
      <c r="L66" s="97">
        <f t="shared" si="40"/>
        <v>0</v>
      </c>
      <c r="M66" s="97">
        <f t="shared" si="40"/>
        <v>0</v>
      </c>
      <c r="N66" s="97">
        <f t="shared" si="40"/>
        <v>0</v>
      </c>
      <c r="O66" s="97">
        <f t="shared" si="41"/>
        <v>0</v>
      </c>
      <c r="P66" s="97">
        <f t="shared" si="41"/>
        <v>0</v>
      </c>
      <c r="Q66" s="97">
        <f t="shared" si="41"/>
        <v>0</v>
      </c>
      <c r="R66" s="97">
        <f t="shared" si="41"/>
        <v>0</v>
      </c>
      <c r="S66" s="97">
        <f t="shared" si="41"/>
        <v>0</v>
      </c>
      <c r="T66" s="97">
        <f t="shared" si="41"/>
        <v>0</v>
      </c>
      <c r="U66" s="97">
        <f t="shared" si="41"/>
        <v>0</v>
      </c>
      <c r="V66" s="97">
        <f t="shared" si="41"/>
        <v>0</v>
      </c>
      <c r="W66" s="97">
        <f t="shared" si="41"/>
        <v>0</v>
      </c>
      <c r="X66" s="97">
        <f t="shared" si="41"/>
        <v>0</v>
      </c>
      <c r="Y66" s="97">
        <f t="shared" si="42"/>
        <v>0</v>
      </c>
      <c r="Z66" s="97">
        <f t="shared" si="42"/>
        <v>0</v>
      </c>
      <c r="AA66" s="97">
        <f t="shared" si="42"/>
        <v>0</v>
      </c>
      <c r="AB66" s="97">
        <f t="shared" si="42"/>
        <v>0</v>
      </c>
      <c r="AC66" s="97">
        <f t="shared" si="42"/>
        <v>0</v>
      </c>
      <c r="AD66" s="97">
        <f t="shared" si="42"/>
        <v>0</v>
      </c>
      <c r="AE66" s="97">
        <f t="shared" si="42"/>
        <v>0</v>
      </c>
      <c r="AF66" s="97">
        <f t="shared" si="42"/>
        <v>0</v>
      </c>
      <c r="AG66" s="97">
        <f t="shared" si="42"/>
        <v>0</v>
      </c>
      <c r="AH66" s="97">
        <f t="shared" si="42"/>
        <v>0</v>
      </c>
      <c r="AI66" s="97">
        <f t="shared" si="42"/>
        <v>0</v>
      </c>
      <c r="AJ66" s="97">
        <f t="shared" si="42"/>
        <v>0</v>
      </c>
      <c r="AK66" s="97">
        <f t="shared" si="42"/>
        <v>0</v>
      </c>
      <c r="AL66" s="97">
        <f t="shared" si="42"/>
        <v>0</v>
      </c>
      <c r="AM66" s="97">
        <f t="shared" si="42"/>
        <v>0</v>
      </c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3" s="222" customFormat="1" ht="24.9" customHeight="1">
      <c r="A67" s="254">
        <v>6</v>
      </c>
      <c r="B67" s="230">
        <v>6212012</v>
      </c>
      <c r="C67" s="118" t="s">
        <v>724</v>
      </c>
      <c r="D67" s="73">
        <f>SUM(E67:AM67)</f>
        <v>0</v>
      </c>
      <c r="E67" s="97">
        <f t="shared" si="40"/>
        <v>0</v>
      </c>
      <c r="F67" s="97">
        <f t="shared" si="40"/>
        <v>0</v>
      </c>
      <c r="G67" s="97">
        <f t="shared" si="40"/>
        <v>0</v>
      </c>
      <c r="H67" s="97">
        <f t="shared" si="40"/>
        <v>0</v>
      </c>
      <c r="I67" s="97">
        <f t="shared" si="40"/>
        <v>0</v>
      </c>
      <c r="J67" s="97">
        <f t="shared" si="40"/>
        <v>0</v>
      </c>
      <c r="K67" s="97">
        <f t="shared" si="40"/>
        <v>0</v>
      </c>
      <c r="L67" s="97">
        <f t="shared" si="40"/>
        <v>0</v>
      </c>
      <c r="M67" s="97">
        <f t="shared" si="40"/>
        <v>0</v>
      </c>
      <c r="N67" s="97">
        <f t="shared" si="40"/>
        <v>0</v>
      </c>
      <c r="O67" s="97">
        <f t="shared" si="41"/>
        <v>0</v>
      </c>
      <c r="P67" s="97">
        <f t="shared" si="41"/>
        <v>0</v>
      </c>
      <c r="Q67" s="97">
        <f t="shared" si="41"/>
        <v>0</v>
      </c>
      <c r="R67" s="97">
        <f t="shared" si="41"/>
        <v>0</v>
      </c>
      <c r="S67" s="97">
        <f t="shared" si="41"/>
        <v>0</v>
      </c>
      <c r="T67" s="97">
        <f t="shared" si="41"/>
        <v>0</v>
      </c>
      <c r="U67" s="97">
        <f t="shared" si="41"/>
        <v>0</v>
      </c>
      <c r="V67" s="97">
        <f t="shared" si="41"/>
        <v>0</v>
      </c>
      <c r="W67" s="97">
        <f t="shared" si="41"/>
        <v>0</v>
      </c>
      <c r="X67" s="97">
        <f t="shared" si="41"/>
        <v>0</v>
      </c>
      <c r="Y67" s="97">
        <f t="shared" si="42"/>
        <v>0</v>
      </c>
      <c r="Z67" s="97">
        <f t="shared" si="42"/>
        <v>0</v>
      </c>
      <c r="AA67" s="97">
        <f t="shared" si="42"/>
        <v>0</v>
      </c>
      <c r="AB67" s="97">
        <f t="shared" si="42"/>
        <v>0</v>
      </c>
      <c r="AC67" s="97">
        <f t="shared" si="42"/>
        <v>0</v>
      </c>
      <c r="AD67" s="97">
        <f t="shared" si="42"/>
        <v>0</v>
      </c>
      <c r="AE67" s="97">
        <f t="shared" si="42"/>
        <v>0</v>
      </c>
      <c r="AF67" s="97">
        <f t="shared" si="42"/>
        <v>0</v>
      </c>
      <c r="AG67" s="97">
        <f t="shared" si="42"/>
        <v>0</v>
      </c>
      <c r="AH67" s="97">
        <f t="shared" si="42"/>
        <v>0</v>
      </c>
      <c r="AI67" s="97">
        <f t="shared" si="42"/>
        <v>0</v>
      </c>
      <c r="AJ67" s="97">
        <f t="shared" si="42"/>
        <v>0</v>
      </c>
      <c r="AK67" s="97">
        <f t="shared" si="42"/>
        <v>0</v>
      </c>
      <c r="AL67" s="97">
        <f t="shared" si="42"/>
        <v>0</v>
      </c>
      <c r="AM67" s="97">
        <f t="shared" si="42"/>
        <v>0</v>
      </c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3" s="222" customFormat="1" ht="24.9" customHeight="1">
      <c r="A68" s="254">
        <v>6</v>
      </c>
      <c r="B68" s="230">
        <v>6284001</v>
      </c>
      <c r="C68" s="260" t="s">
        <v>569</v>
      </c>
      <c r="D68" s="73">
        <f>SUM(E68:AM68)</f>
        <v>0</v>
      </c>
      <c r="E68" s="97">
        <f t="shared" si="40"/>
        <v>0</v>
      </c>
      <c r="F68" s="97">
        <f t="shared" si="40"/>
        <v>0</v>
      </c>
      <c r="G68" s="97">
        <f t="shared" si="40"/>
        <v>0</v>
      </c>
      <c r="H68" s="97">
        <f t="shared" si="40"/>
        <v>0</v>
      </c>
      <c r="I68" s="97">
        <f t="shared" si="40"/>
        <v>0</v>
      </c>
      <c r="J68" s="97">
        <f t="shared" si="40"/>
        <v>0</v>
      </c>
      <c r="K68" s="97">
        <f t="shared" si="40"/>
        <v>0</v>
      </c>
      <c r="L68" s="97">
        <f t="shared" si="40"/>
        <v>0</v>
      </c>
      <c r="M68" s="97">
        <f t="shared" si="40"/>
        <v>0</v>
      </c>
      <c r="N68" s="97">
        <f t="shared" si="40"/>
        <v>0</v>
      </c>
      <c r="O68" s="97">
        <f t="shared" si="41"/>
        <v>0</v>
      </c>
      <c r="P68" s="97">
        <f t="shared" si="41"/>
        <v>0</v>
      </c>
      <c r="Q68" s="97">
        <f t="shared" si="41"/>
        <v>0</v>
      </c>
      <c r="R68" s="97">
        <f t="shared" si="41"/>
        <v>0</v>
      </c>
      <c r="S68" s="97">
        <f t="shared" si="41"/>
        <v>0</v>
      </c>
      <c r="T68" s="97">
        <f t="shared" si="41"/>
        <v>0</v>
      </c>
      <c r="U68" s="97">
        <f t="shared" si="41"/>
        <v>0</v>
      </c>
      <c r="V68" s="97">
        <f t="shared" si="41"/>
        <v>0</v>
      </c>
      <c r="W68" s="97">
        <f t="shared" si="41"/>
        <v>0</v>
      </c>
      <c r="X68" s="97">
        <f t="shared" si="41"/>
        <v>0</v>
      </c>
      <c r="Y68" s="97">
        <f t="shared" si="42"/>
        <v>0</v>
      </c>
      <c r="Z68" s="97">
        <f t="shared" si="42"/>
        <v>0</v>
      </c>
      <c r="AA68" s="97">
        <f t="shared" si="42"/>
        <v>0</v>
      </c>
      <c r="AB68" s="97">
        <f t="shared" si="42"/>
        <v>0</v>
      </c>
      <c r="AC68" s="97">
        <f t="shared" si="42"/>
        <v>0</v>
      </c>
      <c r="AD68" s="97">
        <f t="shared" si="42"/>
        <v>0</v>
      </c>
      <c r="AE68" s="97">
        <f t="shared" si="42"/>
        <v>0</v>
      </c>
      <c r="AF68" s="97">
        <f t="shared" si="42"/>
        <v>0</v>
      </c>
      <c r="AG68" s="97">
        <f t="shared" si="42"/>
        <v>0</v>
      </c>
      <c r="AH68" s="97">
        <f t="shared" si="42"/>
        <v>0</v>
      </c>
      <c r="AI68" s="97">
        <f t="shared" si="42"/>
        <v>0</v>
      </c>
      <c r="AJ68" s="97">
        <f t="shared" si="42"/>
        <v>0</v>
      </c>
      <c r="AK68" s="97">
        <f t="shared" si="42"/>
        <v>0</v>
      </c>
      <c r="AL68" s="97">
        <f t="shared" si="42"/>
        <v>0</v>
      </c>
      <c r="AM68" s="97">
        <f t="shared" si="42"/>
        <v>0</v>
      </c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3" ht="24.9" customHeight="1">
      <c r="A69" s="254" t="s">
        <v>652</v>
      </c>
      <c r="B69" s="92"/>
      <c r="C69" s="93" t="s">
        <v>77</v>
      </c>
      <c r="D69" s="94">
        <f t="shared" ref="D69:AM69" si="43">SUM(D70:D71)</f>
        <v>0</v>
      </c>
      <c r="E69" s="94">
        <f t="shared" si="43"/>
        <v>0</v>
      </c>
      <c r="F69" s="94">
        <f t="shared" si="43"/>
        <v>0</v>
      </c>
      <c r="G69" s="94">
        <f t="shared" si="43"/>
        <v>0</v>
      </c>
      <c r="H69" s="94">
        <f t="shared" si="43"/>
        <v>0</v>
      </c>
      <c r="I69" s="94">
        <f t="shared" si="43"/>
        <v>0</v>
      </c>
      <c r="J69" s="94">
        <f t="shared" si="43"/>
        <v>0</v>
      </c>
      <c r="K69" s="94">
        <f t="shared" si="43"/>
        <v>0</v>
      </c>
      <c r="L69" s="94">
        <f t="shared" si="43"/>
        <v>0</v>
      </c>
      <c r="M69" s="94">
        <f t="shared" si="43"/>
        <v>0</v>
      </c>
      <c r="N69" s="94">
        <f t="shared" si="43"/>
        <v>0</v>
      </c>
      <c r="O69" s="94">
        <f t="shared" si="43"/>
        <v>0</v>
      </c>
      <c r="P69" s="94">
        <f t="shared" si="43"/>
        <v>0</v>
      </c>
      <c r="Q69" s="94">
        <f t="shared" si="43"/>
        <v>0</v>
      </c>
      <c r="R69" s="94">
        <f t="shared" si="43"/>
        <v>0</v>
      </c>
      <c r="S69" s="94">
        <f t="shared" si="43"/>
        <v>0</v>
      </c>
      <c r="T69" s="94">
        <f t="shared" si="43"/>
        <v>0</v>
      </c>
      <c r="U69" s="94">
        <f t="shared" si="43"/>
        <v>0</v>
      </c>
      <c r="V69" s="94">
        <f t="shared" si="43"/>
        <v>0</v>
      </c>
      <c r="W69" s="94">
        <f t="shared" si="43"/>
        <v>0</v>
      </c>
      <c r="X69" s="94">
        <f t="shared" si="43"/>
        <v>0</v>
      </c>
      <c r="Y69" s="94">
        <f t="shared" si="43"/>
        <v>0</v>
      </c>
      <c r="Z69" s="94">
        <f t="shared" si="43"/>
        <v>0</v>
      </c>
      <c r="AA69" s="94">
        <f t="shared" si="43"/>
        <v>0</v>
      </c>
      <c r="AB69" s="94">
        <f t="shared" si="43"/>
        <v>0</v>
      </c>
      <c r="AC69" s="94">
        <f t="shared" si="43"/>
        <v>0</v>
      </c>
      <c r="AD69" s="94">
        <f t="shared" si="43"/>
        <v>0</v>
      </c>
      <c r="AE69" s="94">
        <f t="shared" si="43"/>
        <v>0</v>
      </c>
      <c r="AF69" s="94">
        <f t="shared" si="43"/>
        <v>0</v>
      </c>
      <c r="AG69" s="94">
        <f t="shared" si="43"/>
        <v>0</v>
      </c>
      <c r="AH69" s="94">
        <f t="shared" si="43"/>
        <v>0</v>
      </c>
      <c r="AI69" s="94">
        <f t="shared" si="43"/>
        <v>0</v>
      </c>
      <c r="AJ69" s="94">
        <f t="shared" si="43"/>
        <v>0</v>
      </c>
      <c r="AK69" s="94">
        <f t="shared" si="43"/>
        <v>0</v>
      </c>
      <c r="AL69" s="94">
        <f t="shared" si="43"/>
        <v>0</v>
      </c>
      <c r="AM69" s="94">
        <f t="shared" si="43"/>
        <v>0</v>
      </c>
    </row>
    <row r="70" spans="1:73" ht="24.9" customHeight="1">
      <c r="A70" s="254">
        <v>5</v>
      </c>
      <c r="B70" s="74">
        <v>5111003</v>
      </c>
      <c r="C70" s="75" t="s">
        <v>78</v>
      </c>
      <c r="D70" s="73">
        <f>SUM(E70:AM70)</f>
        <v>0</v>
      </c>
      <c r="E70" s="73">
        <f t="shared" ref="E70:N71" si="44">SUMIF($B$283:$B$593,$B$5:$B$279,E$283:E$593)</f>
        <v>0</v>
      </c>
      <c r="F70" s="73">
        <f t="shared" si="44"/>
        <v>0</v>
      </c>
      <c r="G70" s="73">
        <f t="shared" si="44"/>
        <v>0</v>
      </c>
      <c r="H70" s="73">
        <f t="shared" si="44"/>
        <v>0</v>
      </c>
      <c r="I70" s="73">
        <f t="shared" si="44"/>
        <v>0</v>
      </c>
      <c r="J70" s="73">
        <f t="shared" si="44"/>
        <v>0</v>
      </c>
      <c r="K70" s="73">
        <f t="shared" si="44"/>
        <v>0</v>
      </c>
      <c r="L70" s="73">
        <f t="shared" si="44"/>
        <v>0</v>
      </c>
      <c r="M70" s="73">
        <f t="shared" si="44"/>
        <v>0</v>
      </c>
      <c r="N70" s="73">
        <f t="shared" si="44"/>
        <v>0</v>
      </c>
      <c r="O70" s="73">
        <f t="shared" ref="O70:X71" si="45">SUMIF($B$283:$B$593,$B$5:$B$279,O$283:O$593)</f>
        <v>0</v>
      </c>
      <c r="P70" s="73">
        <f t="shared" si="45"/>
        <v>0</v>
      </c>
      <c r="Q70" s="73">
        <f t="shared" si="45"/>
        <v>0</v>
      </c>
      <c r="R70" s="73">
        <f t="shared" si="45"/>
        <v>0</v>
      </c>
      <c r="S70" s="73">
        <f t="shared" si="45"/>
        <v>0</v>
      </c>
      <c r="T70" s="73">
        <f t="shared" si="45"/>
        <v>0</v>
      </c>
      <c r="U70" s="73">
        <f t="shared" si="45"/>
        <v>0</v>
      </c>
      <c r="V70" s="73">
        <f t="shared" si="45"/>
        <v>0</v>
      </c>
      <c r="W70" s="73">
        <f t="shared" si="45"/>
        <v>0</v>
      </c>
      <c r="X70" s="73">
        <f t="shared" si="45"/>
        <v>0</v>
      </c>
      <c r="Y70" s="73">
        <f t="shared" ref="Y70:AM71" si="46">SUMIF($B$283:$B$593,$B$5:$B$279,Y$283:Y$593)</f>
        <v>0</v>
      </c>
      <c r="Z70" s="73">
        <f t="shared" si="46"/>
        <v>0</v>
      </c>
      <c r="AA70" s="73">
        <f t="shared" si="46"/>
        <v>0</v>
      </c>
      <c r="AB70" s="73">
        <f t="shared" si="46"/>
        <v>0</v>
      </c>
      <c r="AC70" s="73">
        <f t="shared" si="46"/>
        <v>0</v>
      </c>
      <c r="AD70" s="73">
        <f t="shared" si="46"/>
        <v>0</v>
      </c>
      <c r="AE70" s="73">
        <f t="shared" si="46"/>
        <v>0</v>
      </c>
      <c r="AF70" s="73">
        <f t="shared" si="46"/>
        <v>0</v>
      </c>
      <c r="AG70" s="73">
        <f t="shared" si="46"/>
        <v>0</v>
      </c>
      <c r="AH70" s="73">
        <f t="shared" si="46"/>
        <v>0</v>
      </c>
      <c r="AI70" s="73">
        <f t="shared" si="46"/>
        <v>0</v>
      </c>
      <c r="AJ70" s="73">
        <f t="shared" si="46"/>
        <v>0</v>
      </c>
      <c r="AK70" s="73">
        <f t="shared" si="46"/>
        <v>0</v>
      </c>
      <c r="AL70" s="73">
        <f t="shared" si="46"/>
        <v>0</v>
      </c>
      <c r="AM70" s="73">
        <f t="shared" si="46"/>
        <v>0</v>
      </c>
    </row>
    <row r="71" spans="1:73" ht="24.9" customHeight="1">
      <c r="A71" s="254">
        <v>5</v>
      </c>
      <c r="B71" s="74">
        <v>5111005</v>
      </c>
      <c r="C71" s="75" t="s">
        <v>79</v>
      </c>
      <c r="D71" s="73">
        <f>SUM(E71:AM71)</f>
        <v>0</v>
      </c>
      <c r="E71" s="73">
        <f t="shared" si="44"/>
        <v>0</v>
      </c>
      <c r="F71" s="73">
        <f t="shared" si="44"/>
        <v>0</v>
      </c>
      <c r="G71" s="73">
        <f t="shared" si="44"/>
        <v>0</v>
      </c>
      <c r="H71" s="73">
        <f t="shared" si="44"/>
        <v>0</v>
      </c>
      <c r="I71" s="73">
        <f t="shared" si="44"/>
        <v>0</v>
      </c>
      <c r="J71" s="73">
        <f t="shared" si="44"/>
        <v>0</v>
      </c>
      <c r="K71" s="73">
        <f t="shared" si="44"/>
        <v>0</v>
      </c>
      <c r="L71" s="73">
        <f t="shared" si="44"/>
        <v>0</v>
      </c>
      <c r="M71" s="73">
        <f t="shared" si="44"/>
        <v>0</v>
      </c>
      <c r="N71" s="73">
        <f t="shared" si="44"/>
        <v>0</v>
      </c>
      <c r="O71" s="73">
        <f t="shared" si="45"/>
        <v>0</v>
      </c>
      <c r="P71" s="73">
        <f t="shared" si="45"/>
        <v>0</v>
      </c>
      <c r="Q71" s="73">
        <f t="shared" si="45"/>
        <v>0</v>
      </c>
      <c r="R71" s="73">
        <f t="shared" si="45"/>
        <v>0</v>
      </c>
      <c r="S71" s="73">
        <f t="shared" si="45"/>
        <v>0</v>
      </c>
      <c r="T71" s="73">
        <f t="shared" si="45"/>
        <v>0</v>
      </c>
      <c r="U71" s="73">
        <f t="shared" si="45"/>
        <v>0</v>
      </c>
      <c r="V71" s="73">
        <f t="shared" si="45"/>
        <v>0</v>
      </c>
      <c r="W71" s="73">
        <f t="shared" si="45"/>
        <v>0</v>
      </c>
      <c r="X71" s="73">
        <f t="shared" si="45"/>
        <v>0</v>
      </c>
      <c r="Y71" s="73">
        <f t="shared" si="46"/>
        <v>0</v>
      </c>
      <c r="Z71" s="73">
        <f t="shared" si="46"/>
        <v>0</v>
      </c>
      <c r="AA71" s="73">
        <f t="shared" si="46"/>
        <v>0</v>
      </c>
      <c r="AB71" s="73">
        <f t="shared" si="46"/>
        <v>0</v>
      </c>
      <c r="AC71" s="73">
        <f t="shared" si="46"/>
        <v>0</v>
      </c>
      <c r="AD71" s="73">
        <f t="shared" si="46"/>
        <v>0</v>
      </c>
      <c r="AE71" s="73">
        <f t="shared" si="46"/>
        <v>0</v>
      </c>
      <c r="AF71" s="73">
        <f t="shared" si="46"/>
        <v>0</v>
      </c>
      <c r="AG71" s="73">
        <f t="shared" si="46"/>
        <v>0</v>
      </c>
      <c r="AH71" s="73">
        <f t="shared" si="46"/>
        <v>0</v>
      </c>
      <c r="AI71" s="73">
        <f t="shared" si="46"/>
        <v>0</v>
      </c>
      <c r="AJ71" s="73">
        <f t="shared" si="46"/>
        <v>0</v>
      </c>
      <c r="AK71" s="73">
        <f t="shared" si="46"/>
        <v>0</v>
      </c>
      <c r="AL71" s="73">
        <f t="shared" si="46"/>
        <v>0</v>
      </c>
      <c r="AM71" s="73">
        <f t="shared" si="46"/>
        <v>0</v>
      </c>
    </row>
    <row r="72" spans="1:73" ht="24.9" customHeight="1">
      <c r="A72" s="254" t="s">
        <v>652</v>
      </c>
      <c r="B72" s="92"/>
      <c r="C72" s="93" t="s">
        <v>80</v>
      </c>
      <c r="D72" s="94">
        <f>SUM(D73:D83)</f>
        <v>0</v>
      </c>
      <c r="E72" s="94">
        <f>SUM(E73:E83)</f>
        <v>0</v>
      </c>
      <c r="F72" s="94">
        <f>SUM(F73:F83)</f>
        <v>0</v>
      </c>
      <c r="G72" s="94">
        <f t="shared" ref="G72:AM72" si="47">SUM(G73:G83)</f>
        <v>0</v>
      </c>
      <c r="H72" s="94">
        <f t="shared" si="47"/>
        <v>0</v>
      </c>
      <c r="I72" s="94">
        <f t="shared" si="47"/>
        <v>0</v>
      </c>
      <c r="J72" s="94">
        <f t="shared" si="47"/>
        <v>0</v>
      </c>
      <c r="K72" s="94">
        <f t="shared" si="47"/>
        <v>0</v>
      </c>
      <c r="L72" s="94">
        <f t="shared" si="47"/>
        <v>0</v>
      </c>
      <c r="M72" s="94">
        <f t="shared" si="47"/>
        <v>0</v>
      </c>
      <c r="N72" s="94">
        <f t="shared" si="47"/>
        <v>0</v>
      </c>
      <c r="O72" s="94">
        <f t="shared" si="47"/>
        <v>0</v>
      </c>
      <c r="P72" s="94">
        <f t="shared" si="47"/>
        <v>0</v>
      </c>
      <c r="Q72" s="94">
        <f t="shared" si="47"/>
        <v>0</v>
      </c>
      <c r="R72" s="94">
        <f t="shared" si="47"/>
        <v>0</v>
      </c>
      <c r="S72" s="94">
        <f t="shared" si="47"/>
        <v>0</v>
      </c>
      <c r="T72" s="94">
        <f t="shared" si="47"/>
        <v>0</v>
      </c>
      <c r="U72" s="94">
        <f t="shared" si="47"/>
        <v>0</v>
      </c>
      <c r="V72" s="94">
        <f t="shared" si="47"/>
        <v>0</v>
      </c>
      <c r="W72" s="94">
        <f t="shared" si="47"/>
        <v>0</v>
      </c>
      <c r="X72" s="94">
        <f t="shared" si="47"/>
        <v>0</v>
      </c>
      <c r="Y72" s="94">
        <f t="shared" si="47"/>
        <v>0</v>
      </c>
      <c r="Z72" s="94">
        <f t="shared" si="47"/>
        <v>0</v>
      </c>
      <c r="AA72" s="94">
        <f t="shared" si="47"/>
        <v>0</v>
      </c>
      <c r="AB72" s="94">
        <f t="shared" si="47"/>
        <v>0</v>
      </c>
      <c r="AC72" s="94">
        <f t="shared" si="47"/>
        <v>0</v>
      </c>
      <c r="AD72" s="94">
        <f t="shared" si="47"/>
        <v>0</v>
      </c>
      <c r="AE72" s="94">
        <f t="shared" si="47"/>
        <v>0</v>
      </c>
      <c r="AF72" s="94">
        <f t="shared" si="47"/>
        <v>0</v>
      </c>
      <c r="AG72" s="94">
        <f t="shared" si="47"/>
        <v>0</v>
      </c>
      <c r="AH72" s="94">
        <f t="shared" si="47"/>
        <v>0</v>
      </c>
      <c r="AI72" s="94">
        <f t="shared" si="47"/>
        <v>0</v>
      </c>
      <c r="AJ72" s="94">
        <f t="shared" si="47"/>
        <v>0</v>
      </c>
      <c r="AK72" s="94">
        <f t="shared" si="47"/>
        <v>0</v>
      </c>
      <c r="AL72" s="94">
        <f t="shared" si="47"/>
        <v>0</v>
      </c>
      <c r="AM72" s="94">
        <f t="shared" si="47"/>
        <v>0</v>
      </c>
      <c r="BU72" s="261"/>
    </row>
    <row r="73" spans="1:73" ht="24.9" customHeight="1">
      <c r="A73" s="254">
        <v>5</v>
      </c>
      <c r="B73" s="74">
        <v>5111004</v>
      </c>
      <c r="C73" s="75" t="s">
        <v>81</v>
      </c>
      <c r="D73" s="73">
        <f t="shared" ref="D73:D83" si="48">SUM(E73:AM73)</f>
        <v>0</v>
      </c>
      <c r="E73" s="73">
        <f t="shared" ref="E73:N83" si="49">SUMIF($B$283:$B$593,$B$5:$B$279,E$283:E$593)</f>
        <v>0</v>
      </c>
      <c r="F73" s="73">
        <f t="shared" si="49"/>
        <v>0</v>
      </c>
      <c r="G73" s="73">
        <f t="shared" si="49"/>
        <v>0</v>
      </c>
      <c r="H73" s="73">
        <f t="shared" si="49"/>
        <v>0</v>
      </c>
      <c r="I73" s="73">
        <f t="shared" si="49"/>
        <v>0</v>
      </c>
      <c r="J73" s="73">
        <f t="shared" si="49"/>
        <v>0</v>
      </c>
      <c r="K73" s="73">
        <f t="shared" si="49"/>
        <v>0</v>
      </c>
      <c r="L73" s="73">
        <f t="shared" si="49"/>
        <v>0</v>
      </c>
      <c r="M73" s="73">
        <f t="shared" si="49"/>
        <v>0</v>
      </c>
      <c r="N73" s="73">
        <f t="shared" si="49"/>
        <v>0</v>
      </c>
      <c r="O73" s="73">
        <f t="shared" ref="O73:X83" si="50">SUMIF($B$283:$B$593,$B$5:$B$279,O$283:O$593)</f>
        <v>0</v>
      </c>
      <c r="P73" s="73">
        <f t="shared" si="50"/>
        <v>0</v>
      </c>
      <c r="Q73" s="73">
        <f t="shared" si="50"/>
        <v>0</v>
      </c>
      <c r="R73" s="73">
        <f t="shared" si="50"/>
        <v>0</v>
      </c>
      <c r="S73" s="73">
        <f t="shared" si="50"/>
        <v>0</v>
      </c>
      <c r="T73" s="73">
        <f t="shared" si="50"/>
        <v>0</v>
      </c>
      <c r="U73" s="73">
        <f t="shared" si="50"/>
        <v>0</v>
      </c>
      <c r="V73" s="73">
        <f t="shared" si="50"/>
        <v>0</v>
      </c>
      <c r="W73" s="73">
        <f t="shared" si="50"/>
        <v>0</v>
      </c>
      <c r="X73" s="73">
        <f t="shared" si="50"/>
        <v>0</v>
      </c>
      <c r="Y73" s="73">
        <f t="shared" ref="Y73:AM83" si="51">SUMIF($B$283:$B$593,$B$5:$B$279,Y$283:Y$593)</f>
        <v>0</v>
      </c>
      <c r="Z73" s="73">
        <f t="shared" si="51"/>
        <v>0</v>
      </c>
      <c r="AA73" s="73">
        <f t="shared" si="51"/>
        <v>0</v>
      </c>
      <c r="AB73" s="73">
        <f t="shared" si="51"/>
        <v>0</v>
      </c>
      <c r="AC73" s="73">
        <f t="shared" si="51"/>
        <v>0</v>
      </c>
      <c r="AD73" s="73">
        <f t="shared" si="51"/>
        <v>0</v>
      </c>
      <c r="AE73" s="73">
        <f t="shared" si="51"/>
        <v>0</v>
      </c>
      <c r="AF73" s="73">
        <f t="shared" si="51"/>
        <v>0</v>
      </c>
      <c r="AG73" s="73">
        <f t="shared" si="51"/>
        <v>0</v>
      </c>
      <c r="AH73" s="73">
        <f t="shared" si="51"/>
        <v>0</v>
      </c>
      <c r="AI73" s="73">
        <f t="shared" si="51"/>
        <v>0</v>
      </c>
      <c r="AJ73" s="73">
        <f t="shared" si="51"/>
        <v>0</v>
      </c>
      <c r="AK73" s="73">
        <f t="shared" si="51"/>
        <v>0</v>
      </c>
      <c r="AL73" s="73">
        <f t="shared" si="51"/>
        <v>0</v>
      </c>
      <c r="AM73" s="73">
        <f t="shared" si="51"/>
        <v>0</v>
      </c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1"/>
    </row>
    <row r="74" spans="1:73" ht="24.9" customHeight="1">
      <c r="A74" s="254">
        <v>5</v>
      </c>
      <c r="B74" s="74">
        <v>5131001</v>
      </c>
      <c r="C74" s="75" t="s">
        <v>82</v>
      </c>
      <c r="D74" s="73">
        <f t="shared" si="48"/>
        <v>0</v>
      </c>
      <c r="E74" s="73">
        <f t="shared" si="49"/>
        <v>0</v>
      </c>
      <c r="F74" s="73">
        <f t="shared" si="49"/>
        <v>0</v>
      </c>
      <c r="G74" s="73">
        <f t="shared" si="49"/>
        <v>0</v>
      </c>
      <c r="H74" s="73">
        <f t="shared" si="49"/>
        <v>0</v>
      </c>
      <c r="I74" s="73">
        <f t="shared" si="49"/>
        <v>0</v>
      </c>
      <c r="J74" s="73">
        <f t="shared" si="49"/>
        <v>0</v>
      </c>
      <c r="K74" s="73">
        <f t="shared" si="49"/>
        <v>0</v>
      </c>
      <c r="L74" s="73">
        <f t="shared" si="49"/>
        <v>0</v>
      </c>
      <c r="M74" s="73">
        <f t="shared" si="49"/>
        <v>0</v>
      </c>
      <c r="N74" s="73">
        <f t="shared" si="49"/>
        <v>0</v>
      </c>
      <c r="O74" s="73">
        <f t="shared" si="50"/>
        <v>0</v>
      </c>
      <c r="P74" s="73">
        <f t="shared" si="50"/>
        <v>0</v>
      </c>
      <c r="Q74" s="73">
        <f t="shared" si="50"/>
        <v>0</v>
      </c>
      <c r="R74" s="73">
        <f t="shared" si="50"/>
        <v>0</v>
      </c>
      <c r="S74" s="73">
        <f t="shared" si="50"/>
        <v>0</v>
      </c>
      <c r="T74" s="73">
        <f t="shared" si="50"/>
        <v>0</v>
      </c>
      <c r="U74" s="73">
        <f t="shared" si="50"/>
        <v>0</v>
      </c>
      <c r="V74" s="73">
        <f t="shared" si="50"/>
        <v>0</v>
      </c>
      <c r="W74" s="73">
        <f t="shared" si="50"/>
        <v>0</v>
      </c>
      <c r="X74" s="73">
        <f t="shared" si="50"/>
        <v>0</v>
      </c>
      <c r="Y74" s="73">
        <f t="shared" si="51"/>
        <v>0</v>
      </c>
      <c r="Z74" s="73">
        <f t="shared" si="51"/>
        <v>0</v>
      </c>
      <c r="AA74" s="73">
        <f t="shared" si="51"/>
        <v>0</v>
      </c>
      <c r="AB74" s="73">
        <f t="shared" si="51"/>
        <v>0</v>
      </c>
      <c r="AC74" s="73">
        <f t="shared" si="51"/>
        <v>0</v>
      </c>
      <c r="AD74" s="73">
        <f t="shared" si="51"/>
        <v>0</v>
      </c>
      <c r="AE74" s="73">
        <f t="shared" si="51"/>
        <v>0</v>
      </c>
      <c r="AF74" s="73">
        <f t="shared" si="51"/>
        <v>0</v>
      </c>
      <c r="AG74" s="73">
        <f t="shared" si="51"/>
        <v>0</v>
      </c>
      <c r="AH74" s="73">
        <f t="shared" si="51"/>
        <v>0</v>
      </c>
      <c r="AI74" s="73">
        <f t="shared" si="51"/>
        <v>0</v>
      </c>
      <c r="AJ74" s="73">
        <f t="shared" si="51"/>
        <v>0</v>
      </c>
      <c r="AK74" s="73">
        <f t="shared" si="51"/>
        <v>0</v>
      </c>
      <c r="AL74" s="73">
        <f t="shared" si="51"/>
        <v>0</v>
      </c>
      <c r="AM74" s="73">
        <f t="shared" si="51"/>
        <v>0</v>
      </c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1"/>
    </row>
    <row r="75" spans="1:73" ht="24.9" customHeight="1">
      <c r="A75" s="254">
        <v>5</v>
      </c>
      <c r="B75" s="74">
        <v>5131002</v>
      </c>
      <c r="C75" s="75" t="s">
        <v>83</v>
      </c>
      <c r="D75" s="73">
        <f t="shared" si="48"/>
        <v>0</v>
      </c>
      <c r="E75" s="73">
        <f t="shared" si="49"/>
        <v>0</v>
      </c>
      <c r="F75" s="73">
        <f t="shared" si="49"/>
        <v>0</v>
      </c>
      <c r="G75" s="73">
        <f t="shared" si="49"/>
        <v>0</v>
      </c>
      <c r="H75" s="73">
        <f t="shared" si="49"/>
        <v>0</v>
      </c>
      <c r="I75" s="73">
        <f t="shared" si="49"/>
        <v>0</v>
      </c>
      <c r="J75" s="73">
        <f t="shared" si="49"/>
        <v>0</v>
      </c>
      <c r="K75" s="73">
        <f t="shared" si="49"/>
        <v>0</v>
      </c>
      <c r="L75" s="73">
        <f t="shared" si="49"/>
        <v>0</v>
      </c>
      <c r="M75" s="73">
        <f t="shared" si="49"/>
        <v>0</v>
      </c>
      <c r="N75" s="73">
        <f t="shared" si="49"/>
        <v>0</v>
      </c>
      <c r="O75" s="73">
        <f t="shared" si="50"/>
        <v>0</v>
      </c>
      <c r="P75" s="73">
        <f t="shared" si="50"/>
        <v>0</v>
      </c>
      <c r="Q75" s="73">
        <f t="shared" si="50"/>
        <v>0</v>
      </c>
      <c r="R75" s="73">
        <f t="shared" si="50"/>
        <v>0</v>
      </c>
      <c r="S75" s="73">
        <f t="shared" si="50"/>
        <v>0</v>
      </c>
      <c r="T75" s="73">
        <f t="shared" si="50"/>
        <v>0</v>
      </c>
      <c r="U75" s="73">
        <f t="shared" si="50"/>
        <v>0</v>
      </c>
      <c r="V75" s="73">
        <f t="shared" si="50"/>
        <v>0</v>
      </c>
      <c r="W75" s="73">
        <f t="shared" si="50"/>
        <v>0</v>
      </c>
      <c r="X75" s="73">
        <f t="shared" si="50"/>
        <v>0</v>
      </c>
      <c r="Y75" s="73">
        <f t="shared" si="51"/>
        <v>0</v>
      </c>
      <c r="Z75" s="73">
        <f t="shared" si="51"/>
        <v>0</v>
      </c>
      <c r="AA75" s="73">
        <f t="shared" si="51"/>
        <v>0</v>
      </c>
      <c r="AB75" s="73">
        <f t="shared" si="51"/>
        <v>0</v>
      </c>
      <c r="AC75" s="73">
        <f t="shared" si="51"/>
        <v>0</v>
      </c>
      <c r="AD75" s="73">
        <f t="shared" si="51"/>
        <v>0</v>
      </c>
      <c r="AE75" s="73">
        <f t="shared" si="51"/>
        <v>0</v>
      </c>
      <c r="AF75" s="73">
        <f t="shared" si="51"/>
        <v>0</v>
      </c>
      <c r="AG75" s="73">
        <f t="shared" si="51"/>
        <v>0</v>
      </c>
      <c r="AH75" s="73">
        <f t="shared" si="51"/>
        <v>0</v>
      </c>
      <c r="AI75" s="73">
        <f t="shared" si="51"/>
        <v>0</v>
      </c>
      <c r="AJ75" s="73">
        <f t="shared" si="51"/>
        <v>0</v>
      </c>
      <c r="AK75" s="73">
        <f t="shared" si="51"/>
        <v>0</v>
      </c>
      <c r="AL75" s="73">
        <f t="shared" si="51"/>
        <v>0</v>
      </c>
      <c r="AM75" s="73">
        <f t="shared" si="51"/>
        <v>0</v>
      </c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1"/>
    </row>
    <row r="76" spans="1:73" ht="24.9" customHeight="1">
      <c r="A76" s="254">
        <v>5</v>
      </c>
      <c r="B76" s="74">
        <v>5131003</v>
      </c>
      <c r="C76" s="75" t="s">
        <v>84</v>
      </c>
      <c r="D76" s="73">
        <f t="shared" si="48"/>
        <v>0</v>
      </c>
      <c r="E76" s="73">
        <f t="shared" si="49"/>
        <v>0</v>
      </c>
      <c r="F76" s="73">
        <f t="shared" si="49"/>
        <v>0</v>
      </c>
      <c r="G76" s="73">
        <f t="shared" si="49"/>
        <v>0</v>
      </c>
      <c r="H76" s="73">
        <f t="shared" si="49"/>
        <v>0</v>
      </c>
      <c r="I76" s="73">
        <f t="shared" si="49"/>
        <v>0</v>
      </c>
      <c r="J76" s="73">
        <f t="shared" si="49"/>
        <v>0</v>
      </c>
      <c r="K76" s="73">
        <f t="shared" si="49"/>
        <v>0</v>
      </c>
      <c r="L76" s="73">
        <f t="shared" si="49"/>
        <v>0</v>
      </c>
      <c r="M76" s="73">
        <f t="shared" si="49"/>
        <v>0</v>
      </c>
      <c r="N76" s="73">
        <f t="shared" si="49"/>
        <v>0</v>
      </c>
      <c r="O76" s="73">
        <f t="shared" si="50"/>
        <v>0</v>
      </c>
      <c r="P76" s="73">
        <f t="shared" si="50"/>
        <v>0</v>
      </c>
      <c r="Q76" s="73">
        <f t="shared" si="50"/>
        <v>0</v>
      </c>
      <c r="R76" s="73">
        <f t="shared" si="50"/>
        <v>0</v>
      </c>
      <c r="S76" s="73">
        <f t="shared" si="50"/>
        <v>0</v>
      </c>
      <c r="T76" s="73">
        <f t="shared" si="50"/>
        <v>0</v>
      </c>
      <c r="U76" s="73">
        <f t="shared" si="50"/>
        <v>0</v>
      </c>
      <c r="V76" s="73">
        <f t="shared" si="50"/>
        <v>0</v>
      </c>
      <c r="W76" s="73">
        <f t="shared" si="50"/>
        <v>0</v>
      </c>
      <c r="X76" s="73">
        <f t="shared" si="50"/>
        <v>0</v>
      </c>
      <c r="Y76" s="73">
        <f t="shared" si="51"/>
        <v>0</v>
      </c>
      <c r="Z76" s="73">
        <f t="shared" si="51"/>
        <v>0</v>
      </c>
      <c r="AA76" s="73">
        <f t="shared" si="51"/>
        <v>0</v>
      </c>
      <c r="AB76" s="73">
        <f t="shared" si="51"/>
        <v>0</v>
      </c>
      <c r="AC76" s="73">
        <f t="shared" si="51"/>
        <v>0</v>
      </c>
      <c r="AD76" s="73">
        <f t="shared" si="51"/>
        <v>0</v>
      </c>
      <c r="AE76" s="73">
        <f t="shared" si="51"/>
        <v>0</v>
      </c>
      <c r="AF76" s="73">
        <f t="shared" si="51"/>
        <v>0</v>
      </c>
      <c r="AG76" s="73">
        <f t="shared" si="51"/>
        <v>0</v>
      </c>
      <c r="AH76" s="73">
        <f t="shared" si="51"/>
        <v>0</v>
      </c>
      <c r="AI76" s="73">
        <f t="shared" si="51"/>
        <v>0</v>
      </c>
      <c r="AJ76" s="73">
        <f t="shared" si="51"/>
        <v>0</v>
      </c>
      <c r="AK76" s="73">
        <f t="shared" si="51"/>
        <v>0</v>
      </c>
      <c r="AL76" s="73">
        <f t="shared" si="51"/>
        <v>0</v>
      </c>
      <c r="AM76" s="73">
        <f t="shared" si="51"/>
        <v>0</v>
      </c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1"/>
    </row>
    <row r="77" spans="1:73" ht="24.9" customHeight="1">
      <c r="A77" s="254">
        <v>5</v>
      </c>
      <c r="B77" s="74">
        <v>5211001</v>
      </c>
      <c r="C77" s="75" t="s">
        <v>85</v>
      </c>
      <c r="D77" s="73">
        <f t="shared" si="48"/>
        <v>0</v>
      </c>
      <c r="E77" s="73">
        <f t="shared" si="49"/>
        <v>0</v>
      </c>
      <c r="F77" s="73">
        <f t="shared" si="49"/>
        <v>0</v>
      </c>
      <c r="G77" s="73">
        <f t="shared" si="49"/>
        <v>0</v>
      </c>
      <c r="H77" s="73">
        <f t="shared" si="49"/>
        <v>0</v>
      </c>
      <c r="I77" s="73">
        <f t="shared" si="49"/>
        <v>0</v>
      </c>
      <c r="J77" s="73">
        <f t="shared" si="49"/>
        <v>0</v>
      </c>
      <c r="K77" s="73">
        <f t="shared" si="49"/>
        <v>0</v>
      </c>
      <c r="L77" s="73">
        <f t="shared" si="49"/>
        <v>0</v>
      </c>
      <c r="M77" s="73">
        <f t="shared" si="49"/>
        <v>0</v>
      </c>
      <c r="N77" s="73">
        <f t="shared" si="49"/>
        <v>0</v>
      </c>
      <c r="O77" s="73">
        <f t="shared" si="50"/>
        <v>0</v>
      </c>
      <c r="P77" s="73">
        <f t="shared" si="50"/>
        <v>0</v>
      </c>
      <c r="Q77" s="73">
        <f t="shared" si="50"/>
        <v>0</v>
      </c>
      <c r="R77" s="73">
        <f t="shared" si="50"/>
        <v>0</v>
      </c>
      <c r="S77" s="73">
        <f t="shared" si="50"/>
        <v>0</v>
      </c>
      <c r="T77" s="73">
        <f t="shared" si="50"/>
        <v>0</v>
      </c>
      <c r="U77" s="73">
        <f t="shared" si="50"/>
        <v>0</v>
      </c>
      <c r="V77" s="73">
        <f t="shared" si="50"/>
        <v>0</v>
      </c>
      <c r="W77" s="73">
        <f t="shared" si="50"/>
        <v>0</v>
      </c>
      <c r="X77" s="73">
        <f t="shared" si="50"/>
        <v>0</v>
      </c>
      <c r="Y77" s="73">
        <f t="shared" si="51"/>
        <v>0</v>
      </c>
      <c r="Z77" s="73">
        <f t="shared" si="51"/>
        <v>0</v>
      </c>
      <c r="AA77" s="73">
        <f t="shared" si="51"/>
        <v>0</v>
      </c>
      <c r="AB77" s="73">
        <f t="shared" si="51"/>
        <v>0</v>
      </c>
      <c r="AC77" s="73">
        <f t="shared" si="51"/>
        <v>0</v>
      </c>
      <c r="AD77" s="73">
        <f t="shared" si="51"/>
        <v>0</v>
      </c>
      <c r="AE77" s="73">
        <f t="shared" si="51"/>
        <v>0</v>
      </c>
      <c r="AF77" s="73">
        <f t="shared" si="51"/>
        <v>0</v>
      </c>
      <c r="AG77" s="73">
        <f t="shared" si="51"/>
        <v>0</v>
      </c>
      <c r="AH77" s="73">
        <f t="shared" si="51"/>
        <v>0</v>
      </c>
      <c r="AI77" s="73">
        <f t="shared" si="51"/>
        <v>0</v>
      </c>
      <c r="AJ77" s="73">
        <f t="shared" si="51"/>
        <v>0</v>
      </c>
      <c r="AK77" s="73">
        <f t="shared" si="51"/>
        <v>0</v>
      </c>
      <c r="AL77" s="73">
        <f t="shared" si="51"/>
        <v>0</v>
      </c>
      <c r="AM77" s="73">
        <f t="shared" si="51"/>
        <v>0</v>
      </c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1"/>
    </row>
    <row r="78" spans="1:73" ht="24.9" customHeight="1">
      <c r="A78" s="254">
        <v>5</v>
      </c>
      <c r="B78" s="74">
        <v>5211002</v>
      </c>
      <c r="C78" s="75" t="s">
        <v>86</v>
      </c>
      <c r="D78" s="73">
        <f t="shared" si="48"/>
        <v>0</v>
      </c>
      <c r="E78" s="73">
        <f t="shared" si="49"/>
        <v>0</v>
      </c>
      <c r="F78" s="73">
        <f t="shared" si="49"/>
        <v>0</v>
      </c>
      <c r="G78" s="73">
        <f t="shared" si="49"/>
        <v>0</v>
      </c>
      <c r="H78" s="73">
        <f t="shared" si="49"/>
        <v>0</v>
      </c>
      <c r="I78" s="73">
        <f t="shared" si="49"/>
        <v>0</v>
      </c>
      <c r="J78" s="73">
        <f t="shared" si="49"/>
        <v>0</v>
      </c>
      <c r="K78" s="73">
        <f t="shared" si="49"/>
        <v>0</v>
      </c>
      <c r="L78" s="73">
        <f t="shared" si="49"/>
        <v>0</v>
      </c>
      <c r="M78" s="73">
        <f t="shared" si="49"/>
        <v>0</v>
      </c>
      <c r="N78" s="73">
        <f t="shared" si="49"/>
        <v>0</v>
      </c>
      <c r="O78" s="73">
        <f t="shared" si="50"/>
        <v>0</v>
      </c>
      <c r="P78" s="73">
        <f t="shared" si="50"/>
        <v>0</v>
      </c>
      <c r="Q78" s="73">
        <f t="shared" si="50"/>
        <v>0</v>
      </c>
      <c r="R78" s="73">
        <f t="shared" si="50"/>
        <v>0</v>
      </c>
      <c r="S78" s="73">
        <f t="shared" si="50"/>
        <v>0</v>
      </c>
      <c r="T78" s="73">
        <f t="shared" si="50"/>
        <v>0</v>
      </c>
      <c r="U78" s="73">
        <f t="shared" si="50"/>
        <v>0</v>
      </c>
      <c r="V78" s="73">
        <f t="shared" si="50"/>
        <v>0</v>
      </c>
      <c r="W78" s="73">
        <f t="shared" si="50"/>
        <v>0</v>
      </c>
      <c r="X78" s="73">
        <f t="shared" si="50"/>
        <v>0</v>
      </c>
      <c r="Y78" s="73">
        <f t="shared" si="51"/>
        <v>0</v>
      </c>
      <c r="Z78" s="73">
        <f t="shared" si="51"/>
        <v>0</v>
      </c>
      <c r="AA78" s="73">
        <f t="shared" si="51"/>
        <v>0</v>
      </c>
      <c r="AB78" s="73">
        <f t="shared" si="51"/>
        <v>0</v>
      </c>
      <c r="AC78" s="73">
        <f t="shared" si="51"/>
        <v>0</v>
      </c>
      <c r="AD78" s="73">
        <f t="shared" si="51"/>
        <v>0</v>
      </c>
      <c r="AE78" s="73">
        <f t="shared" si="51"/>
        <v>0</v>
      </c>
      <c r="AF78" s="73">
        <f t="shared" si="51"/>
        <v>0</v>
      </c>
      <c r="AG78" s="73">
        <f t="shared" si="51"/>
        <v>0</v>
      </c>
      <c r="AH78" s="73">
        <f t="shared" si="51"/>
        <v>0</v>
      </c>
      <c r="AI78" s="73">
        <f t="shared" si="51"/>
        <v>0</v>
      </c>
      <c r="AJ78" s="73">
        <f t="shared" si="51"/>
        <v>0</v>
      </c>
      <c r="AK78" s="73">
        <f t="shared" si="51"/>
        <v>0</v>
      </c>
      <c r="AL78" s="73">
        <f t="shared" si="51"/>
        <v>0</v>
      </c>
      <c r="AM78" s="73">
        <f t="shared" si="51"/>
        <v>0</v>
      </c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1"/>
    </row>
    <row r="79" spans="1:73" ht="24.9" customHeight="1">
      <c r="A79" s="254">
        <v>5</v>
      </c>
      <c r="B79" s="96">
        <v>5221001</v>
      </c>
      <c r="C79" s="95" t="s">
        <v>87</v>
      </c>
      <c r="D79" s="73">
        <f t="shared" si="48"/>
        <v>0</v>
      </c>
      <c r="E79" s="73">
        <f t="shared" si="49"/>
        <v>0</v>
      </c>
      <c r="F79" s="73">
        <f t="shared" si="49"/>
        <v>0</v>
      </c>
      <c r="G79" s="73">
        <f t="shared" si="49"/>
        <v>0</v>
      </c>
      <c r="H79" s="73">
        <f t="shared" si="49"/>
        <v>0</v>
      </c>
      <c r="I79" s="73">
        <f t="shared" si="49"/>
        <v>0</v>
      </c>
      <c r="J79" s="73">
        <f t="shared" si="49"/>
        <v>0</v>
      </c>
      <c r="K79" s="73">
        <f t="shared" si="49"/>
        <v>0</v>
      </c>
      <c r="L79" s="73">
        <f t="shared" si="49"/>
        <v>0</v>
      </c>
      <c r="M79" s="73">
        <f t="shared" si="49"/>
        <v>0</v>
      </c>
      <c r="N79" s="73">
        <f t="shared" si="49"/>
        <v>0</v>
      </c>
      <c r="O79" s="73">
        <f t="shared" si="50"/>
        <v>0</v>
      </c>
      <c r="P79" s="73">
        <f t="shared" si="50"/>
        <v>0</v>
      </c>
      <c r="Q79" s="73">
        <f t="shared" si="50"/>
        <v>0</v>
      </c>
      <c r="R79" s="73">
        <f t="shared" si="50"/>
        <v>0</v>
      </c>
      <c r="S79" s="73">
        <f t="shared" si="50"/>
        <v>0</v>
      </c>
      <c r="T79" s="73">
        <f t="shared" si="50"/>
        <v>0</v>
      </c>
      <c r="U79" s="73">
        <f t="shared" si="50"/>
        <v>0</v>
      </c>
      <c r="V79" s="73">
        <f t="shared" si="50"/>
        <v>0</v>
      </c>
      <c r="W79" s="73">
        <f t="shared" si="50"/>
        <v>0</v>
      </c>
      <c r="X79" s="73">
        <f t="shared" si="50"/>
        <v>0</v>
      </c>
      <c r="Y79" s="73">
        <f t="shared" si="51"/>
        <v>0</v>
      </c>
      <c r="Z79" s="73">
        <f t="shared" si="51"/>
        <v>0</v>
      </c>
      <c r="AA79" s="73">
        <f t="shared" si="51"/>
        <v>0</v>
      </c>
      <c r="AB79" s="73">
        <f t="shared" si="51"/>
        <v>0</v>
      </c>
      <c r="AC79" s="73">
        <f t="shared" si="51"/>
        <v>0</v>
      </c>
      <c r="AD79" s="73">
        <f t="shared" si="51"/>
        <v>0</v>
      </c>
      <c r="AE79" s="73">
        <f t="shared" si="51"/>
        <v>0</v>
      </c>
      <c r="AF79" s="73">
        <f t="shared" si="51"/>
        <v>0</v>
      </c>
      <c r="AG79" s="73">
        <f t="shared" si="51"/>
        <v>0</v>
      </c>
      <c r="AH79" s="73">
        <f t="shared" si="51"/>
        <v>0</v>
      </c>
      <c r="AI79" s="73">
        <f t="shared" si="51"/>
        <v>0</v>
      </c>
      <c r="AJ79" s="73">
        <f t="shared" si="51"/>
        <v>0</v>
      </c>
      <c r="AK79" s="73">
        <f t="shared" si="51"/>
        <v>0</v>
      </c>
      <c r="AL79" s="73">
        <f t="shared" si="51"/>
        <v>0</v>
      </c>
      <c r="AM79" s="73">
        <f t="shared" si="51"/>
        <v>0</v>
      </c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1"/>
    </row>
    <row r="80" spans="1:73" ht="24.9" customHeight="1">
      <c r="A80" s="254">
        <v>5</v>
      </c>
      <c r="B80" s="96">
        <v>5221002</v>
      </c>
      <c r="C80" s="95" t="s">
        <v>668</v>
      </c>
      <c r="D80" s="73">
        <f t="shared" si="48"/>
        <v>0</v>
      </c>
      <c r="E80" s="73">
        <f t="shared" si="49"/>
        <v>0</v>
      </c>
      <c r="F80" s="73">
        <f t="shared" si="49"/>
        <v>0</v>
      </c>
      <c r="G80" s="73">
        <f t="shared" si="49"/>
        <v>0</v>
      </c>
      <c r="H80" s="73">
        <f t="shared" si="49"/>
        <v>0</v>
      </c>
      <c r="I80" s="73">
        <f t="shared" si="49"/>
        <v>0</v>
      </c>
      <c r="J80" s="73">
        <f t="shared" si="49"/>
        <v>0</v>
      </c>
      <c r="K80" s="73">
        <f t="shared" si="49"/>
        <v>0</v>
      </c>
      <c r="L80" s="73">
        <f t="shared" si="49"/>
        <v>0</v>
      </c>
      <c r="M80" s="73">
        <f t="shared" si="49"/>
        <v>0</v>
      </c>
      <c r="N80" s="73">
        <f t="shared" si="49"/>
        <v>0</v>
      </c>
      <c r="O80" s="73">
        <f t="shared" si="50"/>
        <v>0</v>
      </c>
      <c r="P80" s="73">
        <f t="shared" si="50"/>
        <v>0</v>
      </c>
      <c r="Q80" s="73">
        <f t="shared" si="50"/>
        <v>0</v>
      </c>
      <c r="R80" s="73">
        <f t="shared" si="50"/>
        <v>0</v>
      </c>
      <c r="S80" s="73">
        <f t="shared" si="50"/>
        <v>0</v>
      </c>
      <c r="T80" s="73">
        <f t="shared" si="50"/>
        <v>0</v>
      </c>
      <c r="U80" s="73">
        <f t="shared" si="50"/>
        <v>0</v>
      </c>
      <c r="V80" s="73">
        <f t="shared" si="50"/>
        <v>0</v>
      </c>
      <c r="W80" s="73">
        <f t="shared" si="50"/>
        <v>0</v>
      </c>
      <c r="X80" s="73">
        <f t="shared" si="50"/>
        <v>0</v>
      </c>
      <c r="Y80" s="73">
        <f t="shared" si="51"/>
        <v>0</v>
      </c>
      <c r="Z80" s="73">
        <f t="shared" si="51"/>
        <v>0</v>
      </c>
      <c r="AA80" s="73">
        <f t="shared" si="51"/>
        <v>0</v>
      </c>
      <c r="AB80" s="73">
        <f t="shared" si="51"/>
        <v>0</v>
      </c>
      <c r="AC80" s="73">
        <f t="shared" si="51"/>
        <v>0</v>
      </c>
      <c r="AD80" s="73">
        <f t="shared" si="51"/>
        <v>0</v>
      </c>
      <c r="AE80" s="73">
        <f t="shared" si="51"/>
        <v>0</v>
      </c>
      <c r="AF80" s="73">
        <f t="shared" si="51"/>
        <v>0</v>
      </c>
      <c r="AG80" s="73">
        <f t="shared" si="51"/>
        <v>0</v>
      </c>
      <c r="AH80" s="73">
        <f t="shared" si="51"/>
        <v>0</v>
      </c>
      <c r="AI80" s="73">
        <f t="shared" si="51"/>
        <v>0</v>
      </c>
      <c r="AJ80" s="73">
        <f t="shared" si="51"/>
        <v>0</v>
      </c>
      <c r="AK80" s="73">
        <f t="shared" si="51"/>
        <v>0</v>
      </c>
      <c r="AL80" s="73">
        <f t="shared" si="51"/>
        <v>0</v>
      </c>
      <c r="AM80" s="73">
        <f t="shared" si="51"/>
        <v>0</v>
      </c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1"/>
    </row>
    <row r="81" spans="1:73" ht="24.9" customHeight="1">
      <c r="A81" s="254">
        <v>5</v>
      </c>
      <c r="B81" s="96">
        <v>5221003</v>
      </c>
      <c r="C81" s="95" t="s">
        <v>669</v>
      </c>
      <c r="D81" s="73">
        <f t="shared" si="48"/>
        <v>0</v>
      </c>
      <c r="E81" s="73">
        <f t="shared" si="49"/>
        <v>0</v>
      </c>
      <c r="F81" s="73">
        <f t="shared" si="49"/>
        <v>0</v>
      </c>
      <c r="G81" s="73">
        <f t="shared" si="49"/>
        <v>0</v>
      </c>
      <c r="H81" s="73">
        <f t="shared" si="49"/>
        <v>0</v>
      </c>
      <c r="I81" s="73">
        <f t="shared" si="49"/>
        <v>0</v>
      </c>
      <c r="J81" s="73">
        <f t="shared" si="49"/>
        <v>0</v>
      </c>
      <c r="K81" s="73">
        <f t="shared" si="49"/>
        <v>0</v>
      </c>
      <c r="L81" s="73">
        <f t="shared" si="49"/>
        <v>0</v>
      </c>
      <c r="M81" s="73">
        <f t="shared" si="49"/>
        <v>0</v>
      </c>
      <c r="N81" s="73">
        <f t="shared" si="49"/>
        <v>0</v>
      </c>
      <c r="O81" s="73">
        <f t="shared" si="50"/>
        <v>0</v>
      </c>
      <c r="P81" s="73">
        <f t="shared" si="50"/>
        <v>0</v>
      </c>
      <c r="Q81" s="73">
        <f t="shared" si="50"/>
        <v>0</v>
      </c>
      <c r="R81" s="73">
        <f t="shared" si="50"/>
        <v>0</v>
      </c>
      <c r="S81" s="73">
        <f t="shared" si="50"/>
        <v>0</v>
      </c>
      <c r="T81" s="73">
        <f t="shared" si="50"/>
        <v>0</v>
      </c>
      <c r="U81" s="73">
        <f t="shared" si="50"/>
        <v>0</v>
      </c>
      <c r="V81" s="73">
        <f t="shared" si="50"/>
        <v>0</v>
      </c>
      <c r="W81" s="73">
        <f t="shared" si="50"/>
        <v>0</v>
      </c>
      <c r="X81" s="73">
        <f t="shared" si="50"/>
        <v>0</v>
      </c>
      <c r="Y81" s="73">
        <f t="shared" si="51"/>
        <v>0</v>
      </c>
      <c r="Z81" s="73">
        <f t="shared" si="51"/>
        <v>0</v>
      </c>
      <c r="AA81" s="73">
        <f t="shared" si="51"/>
        <v>0</v>
      </c>
      <c r="AB81" s="73">
        <f t="shared" si="51"/>
        <v>0</v>
      </c>
      <c r="AC81" s="73">
        <f t="shared" si="51"/>
        <v>0</v>
      </c>
      <c r="AD81" s="73">
        <f t="shared" si="51"/>
        <v>0</v>
      </c>
      <c r="AE81" s="73">
        <f t="shared" si="51"/>
        <v>0</v>
      </c>
      <c r="AF81" s="73">
        <f t="shared" si="51"/>
        <v>0</v>
      </c>
      <c r="AG81" s="73">
        <f t="shared" si="51"/>
        <v>0</v>
      </c>
      <c r="AH81" s="73">
        <f t="shared" si="51"/>
        <v>0</v>
      </c>
      <c r="AI81" s="73">
        <f t="shared" si="51"/>
        <v>0</v>
      </c>
      <c r="AJ81" s="73">
        <f t="shared" si="51"/>
        <v>0</v>
      </c>
      <c r="AK81" s="73">
        <f t="shared" si="51"/>
        <v>0</v>
      </c>
      <c r="AL81" s="73">
        <f t="shared" si="51"/>
        <v>0</v>
      </c>
      <c r="AM81" s="73">
        <f t="shared" si="51"/>
        <v>0</v>
      </c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1"/>
    </row>
    <row r="82" spans="1:73" ht="24.9" customHeight="1">
      <c r="A82" s="254">
        <v>5</v>
      </c>
      <c r="B82" s="96">
        <v>5221004</v>
      </c>
      <c r="C82" s="95" t="s">
        <v>670</v>
      </c>
      <c r="D82" s="73">
        <f t="shared" si="48"/>
        <v>0</v>
      </c>
      <c r="E82" s="73">
        <f t="shared" si="49"/>
        <v>0</v>
      </c>
      <c r="F82" s="73">
        <f t="shared" si="49"/>
        <v>0</v>
      </c>
      <c r="G82" s="73">
        <f t="shared" si="49"/>
        <v>0</v>
      </c>
      <c r="H82" s="73">
        <f t="shared" si="49"/>
        <v>0</v>
      </c>
      <c r="I82" s="73">
        <f t="shared" si="49"/>
        <v>0</v>
      </c>
      <c r="J82" s="73">
        <f t="shared" si="49"/>
        <v>0</v>
      </c>
      <c r="K82" s="73">
        <f t="shared" si="49"/>
        <v>0</v>
      </c>
      <c r="L82" s="73">
        <f t="shared" si="49"/>
        <v>0</v>
      </c>
      <c r="M82" s="73">
        <f t="shared" si="49"/>
        <v>0</v>
      </c>
      <c r="N82" s="73">
        <f t="shared" si="49"/>
        <v>0</v>
      </c>
      <c r="O82" s="73">
        <f t="shared" si="50"/>
        <v>0</v>
      </c>
      <c r="P82" s="73">
        <f t="shared" si="50"/>
        <v>0</v>
      </c>
      <c r="Q82" s="73">
        <f t="shared" si="50"/>
        <v>0</v>
      </c>
      <c r="R82" s="73">
        <f t="shared" si="50"/>
        <v>0</v>
      </c>
      <c r="S82" s="73">
        <f t="shared" si="50"/>
        <v>0</v>
      </c>
      <c r="T82" s="73">
        <f t="shared" si="50"/>
        <v>0</v>
      </c>
      <c r="U82" s="73">
        <f t="shared" si="50"/>
        <v>0</v>
      </c>
      <c r="V82" s="73">
        <f t="shared" si="50"/>
        <v>0</v>
      </c>
      <c r="W82" s="73">
        <f t="shared" si="50"/>
        <v>0</v>
      </c>
      <c r="X82" s="73">
        <f t="shared" si="50"/>
        <v>0</v>
      </c>
      <c r="Y82" s="73">
        <f t="shared" si="51"/>
        <v>0</v>
      </c>
      <c r="Z82" s="73">
        <f t="shared" si="51"/>
        <v>0</v>
      </c>
      <c r="AA82" s="73">
        <f t="shared" si="51"/>
        <v>0</v>
      </c>
      <c r="AB82" s="73">
        <f t="shared" si="51"/>
        <v>0</v>
      </c>
      <c r="AC82" s="73">
        <f t="shared" si="51"/>
        <v>0</v>
      </c>
      <c r="AD82" s="73">
        <f t="shared" si="51"/>
        <v>0</v>
      </c>
      <c r="AE82" s="73">
        <f t="shared" si="51"/>
        <v>0</v>
      </c>
      <c r="AF82" s="73">
        <f t="shared" si="51"/>
        <v>0</v>
      </c>
      <c r="AG82" s="73">
        <f t="shared" si="51"/>
        <v>0</v>
      </c>
      <c r="AH82" s="73">
        <f t="shared" si="51"/>
        <v>0</v>
      </c>
      <c r="AI82" s="73">
        <f t="shared" si="51"/>
        <v>0</v>
      </c>
      <c r="AJ82" s="73">
        <f t="shared" si="51"/>
        <v>0</v>
      </c>
      <c r="AK82" s="73">
        <f t="shared" si="51"/>
        <v>0</v>
      </c>
      <c r="AL82" s="73">
        <f t="shared" si="51"/>
        <v>0</v>
      </c>
      <c r="AM82" s="73">
        <f t="shared" si="51"/>
        <v>0</v>
      </c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1"/>
    </row>
    <row r="83" spans="1:73" ht="24.9" customHeight="1">
      <c r="A83" s="254">
        <v>6</v>
      </c>
      <c r="B83" s="74">
        <v>6261003</v>
      </c>
      <c r="C83" s="75" t="s">
        <v>88</v>
      </c>
      <c r="D83" s="73">
        <f t="shared" si="48"/>
        <v>0</v>
      </c>
      <c r="E83" s="73">
        <f t="shared" si="49"/>
        <v>0</v>
      </c>
      <c r="F83" s="73">
        <f t="shared" si="49"/>
        <v>0</v>
      </c>
      <c r="G83" s="73">
        <f t="shared" si="49"/>
        <v>0</v>
      </c>
      <c r="H83" s="73">
        <f t="shared" si="49"/>
        <v>0</v>
      </c>
      <c r="I83" s="73">
        <f t="shared" si="49"/>
        <v>0</v>
      </c>
      <c r="J83" s="73">
        <f t="shared" si="49"/>
        <v>0</v>
      </c>
      <c r="K83" s="73">
        <f t="shared" si="49"/>
        <v>0</v>
      </c>
      <c r="L83" s="73">
        <f t="shared" si="49"/>
        <v>0</v>
      </c>
      <c r="M83" s="73">
        <f t="shared" si="49"/>
        <v>0</v>
      </c>
      <c r="N83" s="73">
        <f t="shared" si="49"/>
        <v>0</v>
      </c>
      <c r="O83" s="73">
        <f t="shared" si="50"/>
        <v>0</v>
      </c>
      <c r="P83" s="73">
        <f t="shared" si="50"/>
        <v>0</v>
      </c>
      <c r="Q83" s="73">
        <f t="shared" si="50"/>
        <v>0</v>
      </c>
      <c r="R83" s="73">
        <f t="shared" si="50"/>
        <v>0</v>
      </c>
      <c r="S83" s="73">
        <f t="shared" si="50"/>
        <v>0</v>
      </c>
      <c r="T83" s="73">
        <f t="shared" si="50"/>
        <v>0</v>
      </c>
      <c r="U83" s="73">
        <f t="shared" si="50"/>
        <v>0</v>
      </c>
      <c r="V83" s="73">
        <f t="shared" si="50"/>
        <v>0</v>
      </c>
      <c r="W83" s="73">
        <f t="shared" si="50"/>
        <v>0</v>
      </c>
      <c r="X83" s="73">
        <f t="shared" si="50"/>
        <v>0</v>
      </c>
      <c r="Y83" s="73">
        <f t="shared" si="51"/>
        <v>0</v>
      </c>
      <c r="Z83" s="73">
        <f t="shared" si="51"/>
        <v>0</v>
      </c>
      <c r="AA83" s="73">
        <f t="shared" si="51"/>
        <v>0</v>
      </c>
      <c r="AB83" s="73">
        <f t="shared" si="51"/>
        <v>0</v>
      </c>
      <c r="AC83" s="73">
        <f t="shared" si="51"/>
        <v>0</v>
      </c>
      <c r="AD83" s="73">
        <f t="shared" si="51"/>
        <v>0</v>
      </c>
      <c r="AE83" s="73">
        <f t="shared" si="51"/>
        <v>0</v>
      </c>
      <c r="AF83" s="73">
        <f t="shared" si="51"/>
        <v>0</v>
      </c>
      <c r="AG83" s="73">
        <f t="shared" si="51"/>
        <v>0</v>
      </c>
      <c r="AH83" s="73">
        <f t="shared" si="51"/>
        <v>0</v>
      </c>
      <c r="AI83" s="73">
        <f t="shared" si="51"/>
        <v>0</v>
      </c>
      <c r="AJ83" s="73">
        <f t="shared" si="51"/>
        <v>0</v>
      </c>
      <c r="AK83" s="73">
        <f t="shared" si="51"/>
        <v>0</v>
      </c>
      <c r="AL83" s="73">
        <f t="shared" si="51"/>
        <v>0</v>
      </c>
      <c r="AM83" s="73">
        <f t="shared" si="51"/>
        <v>0</v>
      </c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1"/>
    </row>
    <row r="84" spans="1:73" ht="24.9" customHeight="1">
      <c r="A84" s="254" t="s">
        <v>652</v>
      </c>
      <c r="B84" s="92"/>
      <c r="C84" s="93" t="s">
        <v>89</v>
      </c>
      <c r="D84" s="94">
        <f>SUM(D85:D87)</f>
        <v>0</v>
      </c>
      <c r="E84" s="94">
        <f>SUM(E85:E87)</f>
        <v>0</v>
      </c>
      <c r="F84" s="94">
        <f>SUM(F85:F87)</f>
        <v>0</v>
      </c>
      <c r="G84" s="94">
        <f t="shared" ref="G84:AM84" si="52">SUM(G85:G87)</f>
        <v>0</v>
      </c>
      <c r="H84" s="94">
        <f t="shared" si="52"/>
        <v>0</v>
      </c>
      <c r="I84" s="94">
        <f t="shared" si="52"/>
        <v>0</v>
      </c>
      <c r="J84" s="94">
        <f t="shared" si="52"/>
        <v>0</v>
      </c>
      <c r="K84" s="94">
        <f t="shared" si="52"/>
        <v>0</v>
      </c>
      <c r="L84" s="94">
        <f t="shared" si="52"/>
        <v>0</v>
      </c>
      <c r="M84" s="94">
        <f t="shared" si="52"/>
        <v>0</v>
      </c>
      <c r="N84" s="94">
        <f t="shared" si="52"/>
        <v>0</v>
      </c>
      <c r="O84" s="94">
        <f t="shared" si="52"/>
        <v>0</v>
      </c>
      <c r="P84" s="94">
        <f t="shared" si="52"/>
        <v>0</v>
      </c>
      <c r="Q84" s="94">
        <f t="shared" si="52"/>
        <v>0</v>
      </c>
      <c r="R84" s="94">
        <f t="shared" si="52"/>
        <v>0</v>
      </c>
      <c r="S84" s="94">
        <f t="shared" si="52"/>
        <v>0</v>
      </c>
      <c r="T84" s="94">
        <f t="shared" si="52"/>
        <v>0</v>
      </c>
      <c r="U84" s="94">
        <f t="shared" si="52"/>
        <v>0</v>
      </c>
      <c r="V84" s="94">
        <f t="shared" si="52"/>
        <v>0</v>
      </c>
      <c r="W84" s="94">
        <f t="shared" si="52"/>
        <v>0</v>
      </c>
      <c r="X84" s="94">
        <f t="shared" si="52"/>
        <v>0</v>
      </c>
      <c r="Y84" s="94">
        <f t="shared" si="52"/>
        <v>0</v>
      </c>
      <c r="Z84" s="94">
        <f t="shared" si="52"/>
        <v>0</v>
      </c>
      <c r="AA84" s="94">
        <f t="shared" si="52"/>
        <v>0</v>
      </c>
      <c r="AB84" s="94">
        <f t="shared" si="52"/>
        <v>0</v>
      </c>
      <c r="AC84" s="94">
        <f t="shared" si="52"/>
        <v>0</v>
      </c>
      <c r="AD84" s="94">
        <f t="shared" si="52"/>
        <v>0</v>
      </c>
      <c r="AE84" s="94">
        <f t="shared" si="52"/>
        <v>0</v>
      </c>
      <c r="AF84" s="94">
        <f t="shared" si="52"/>
        <v>0</v>
      </c>
      <c r="AG84" s="94">
        <f t="shared" si="52"/>
        <v>0</v>
      </c>
      <c r="AH84" s="94">
        <f t="shared" si="52"/>
        <v>0</v>
      </c>
      <c r="AI84" s="94">
        <f t="shared" si="52"/>
        <v>0</v>
      </c>
      <c r="AJ84" s="94">
        <f t="shared" si="52"/>
        <v>0</v>
      </c>
      <c r="AK84" s="94">
        <f t="shared" si="52"/>
        <v>0</v>
      </c>
      <c r="AL84" s="94">
        <f t="shared" si="52"/>
        <v>0</v>
      </c>
      <c r="AM84" s="94">
        <f t="shared" si="52"/>
        <v>0</v>
      </c>
      <c r="BU84" s="261"/>
    </row>
    <row r="85" spans="1:73" ht="24.9" customHeight="1">
      <c r="A85" s="254">
        <v>5</v>
      </c>
      <c r="B85" s="74">
        <v>5121001</v>
      </c>
      <c r="C85" s="75" t="s">
        <v>90</v>
      </c>
      <c r="D85" s="73">
        <f>SUM(E85:AM85)</f>
        <v>0</v>
      </c>
      <c r="E85" s="73">
        <f t="shared" ref="E85:N87" si="53">SUMIF($B$283:$B$593,$B$5:$B$279,E$283:E$593)</f>
        <v>0</v>
      </c>
      <c r="F85" s="73">
        <f t="shared" si="53"/>
        <v>0</v>
      </c>
      <c r="G85" s="73">
        <f t="shared" si="53"/>
        <v>0</v>
      </c>
      <c r="H85" s="73">
        <f t="shared" si="53"/>
        <v>0</v>
      </c>
      <c r="I85" s="73">
        <f t="shared" si="53"/>
        <v>0</v>
      </c>
      <c r="J85" s="73">
        <f t="shared" si="53"/>
        <v>0</v>
      </c>
      <c r="K85" s="73">
        <f t="shared" si="53"/>
        <v>0</v>
      </c>
      <c r="L85" s="73">
        <f t="shared" si="53"/>
        <v>0</v>
      </c>
      <c r="M85" s="73">
        <f t="shared" si="53"/>
        <v>0</v>
      </c>
      <c r="N85" s="73">
        <f t="shared" si="53"/>
        <v>0</v>
      </c>
      <c r="O85" s="73">
        <f t="shared" ref="O85:X87" si="54">SUMIF($B$283:$B$593,$B$5:$B$279,O$283:O$593)</f>
        <v>0</v>
      </c>
      <c r="P85" s="73">
        <f t="shared" si="54"/>
        <v>0</v>
      </c>
      <c r="Q85" s="73">
        <f t="shared" si="54"/>
        <v>0</v>
      </c>
      <c r="R85" s="73">
        <f t="shared" si="54"/>
        <v>0</v>
      </c>
      <c r="S85" s="73">
        <f t="shared" si="54"/>
        <v>0</v>
      </c>
      <c r="T85" s="73">
        <f t="shared" si="54"/>
        <v>0</v>
      </c>
      <c r="U85" s="73">
        <f t="shared" si="54"/>
        <v>0</v>
      </c>
      <c r="V85" s="73">
        <f t="shared" si="54"/>
        <v>0</v>
      </c>
      <c r="W85" s="73">
        <f t="shared" si="54"/>
        <v>0</v>
      </c>
      <c r="X85" s="73">
        <f t="shared" si="54"/>
        <v>0</v>
      </c>
      <c r="Y85" s="73">
        <f t="shared" ref="Y85:AM87" si="55">SUMIF($B$283:$B$593,$B$5:$B$279,Y$283:Y$593)</f>
        <v>0</v>
      </c>
      <c r="Z85" s="73">
        <f t="shared" si="55"/>
        <v>0</v>
      </c>
      <c r="AA85" s="73">
        <f t="shared" si="55"/>
        <v>0</v>
      </c>
      <c r="AB85" s="73">
        <f t="shared" si="55"/>
        <v>0</v>
      </c>
      <c r="AC85" s="73">
        <f t="shared" si="55"/>
        <v>0</v>
      </c>
      <c r="AD85" s="73">
        <f t="shared" si="55"/>
        <v>0</v>
      </c>
      <c r="AE85" s="73">
        <f t="shared" si="55"/>
        <v>0</v>
      </c>
      <c r="AF85" s="73">
        <f t="shared" si="55"/>
        <v>0</v>
      </c>
      <c r="AG85" s="73">
        <f t="shared" si="55"/>
        <v>0</v>
      </c>
      <c r="AH85" s="73">
        <f t="shared" si="55"/>
        <v>0</v>
      </c>
      <c r="AI85" s="73">
        <f t="shared" si="55"/>
        <v>0</v>
      </c>
      <c r="AJ85" s="73">
        <f t="shared" si="55"/>
        <v>0</v>
      </c>
      <c r="AK85" s="73">
        <f t="shared" si="55"/>
        <v>0</v>
      </c>
      <c r="AL85" s="73">
        <f t="shared" si="55"/>
        <v>0</v>
      </c>
      <c r="AM85" s="73">
        <f t="shared" si="55"/>
        <v>0</v>
      </c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1"/>
    </row>
    <row r="86" spans="1:73" ht="24.9" customHeight="1">
      <c r="A86" s="254">
        <v>5</v>
      </c>
      <c r="B86" s="74">
        <v>5231002</v>
      </c>
      <c r="C86" s="75" t="s">
        <v>91</v>
      </c>
      <c r="D86" s="73">
        <f>SUM(E86:AM86)</f>
        <v>0</v>
      </c>
      <c r="E86" s="73">
        <f t="shared" si="53"/>
        <v>0</v>
      </c>
      <c r="F86" s="73">
        <f t="shared" si="53"/>
        <v>0</v>
      </c>
      <c r="G86" s="73">
        <f t="shared" si="53"/>
        <v>0</v>
      </c>
      <c r="H86" s="73">
        <f t="shared" si="53"/>
        <v>0</v>
      </c>
      <c r="I86" s="73">
        <f t="shared" si="53"/>
        <v>0</v>
      </c>
      <c r="J86" s="73">
        <f t="shared" si="53"/>
        <v>0</v>
      </c>
      <c r="K86" s="73">
        <f t="shared" si="53"/>
        <v>0</v>
      </c>
      <c r="L86" s="73">
        <f t="shared" si="53"/>
        <v>0</v>
      </c>
      <c r="M86" s="73">
        <f t="shared" si="53"/>
        <v>0</v>
      </c>
      <c r="N86" s="73">
        <f t="shared" si="53"/>
        <v>0</v>
      </c>
      <c r="O86" s="73">
        <f t="shared" si="54"/>
        <v>0</v>
      </c>
      <c r="P86" s="73">
        <f t="shared" si="54"/>
        <v>0</v>
      </c>
      <c r="Q86" s="73">
        <f t="shared" si="54"/>
        <v>0</v>
      </c>
      <c r="R86" s="73">
        <f t="shared" si="54"/>
        <v>0</v>
      </c>
      <c r="S86" s="73">
        <f t="shared" si="54"/>
        <v>0</v>
      </c>
      <c r="T86" s="73">
        <f t="shared" si="54"/>
        <v>0</v>
      </c>
      <c r="U86" s="73">
        <f t="shared" si="54"/>
        <v>0</v>
      </c>
      <c r="V86" s="73">
        <f t="shared" si="54"/>
        <v>0</v>
      </c>
      <c r="W86" s="73">
        <f t="shared" si="54"/>
        <v>0</v>
      </c>
      <c r="X86" s="73">
        <f t="shared" si="54"/>
        <v>0</v>
      </c>
      <c r="Y86" s="73">
        <f t="shared" si="55"/>
        <v>0</v>
      </c>
      <c r="Z86" s="73">
        <f t="shared" si="55"/>
        <v>0</v>
      </c>
      <c r="AA86" s="73">
        <f t="shared" si="55"/>
        <v>0</v>
      </c>
      <c r="AB86" s="73">
        <f t="shared" si="55"/>
        <v>0</v>
      </c>
      <c r="AC86" s="73">
        <f t="shared" si="55"/>
        <v>0</v>
      </c>
      <c r="AD86" s="73">
        <f t="shared" si="55"/>
        <v>0</v>
      </c>
      <c r="AE86" s="73">
        <f t="shared" si="55"/>
        <v>0</v>
      </c>
      <c r="AF86" s="73">
        <f t="shared" si="55"/>
        <v>0</v>
      </c>
      <c r="AG86" s="73">
        <f t="shared" si="55"/>
        <v>0</v>
      </c>
      <c r="AH86" s="73">
        <f t="shared" si="55"/>
        <v>0</v>
      </c>
      <c r="AI86" s="73">
        <f t="shared" si="55"/>
        <v>0</v>
      </c>
      <c r="AJ86" s="73">
        <f t="shared" si="55"/>
        <v>0</v>
      </c>
      <c r="AK86" s="73">
        <f t="shared" si="55"/>
        <v>0</v>
      </c>
      <c r="AL86" s="73">
        <f t="shared" si="55"/>
        <v>0</v>
      </c>
      <c r="AM86" s="73">
        <f t="shared" si="55"/>
        <v>0</v>
      </c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1"/>
    </row>
    <row r="87" spans="1:73" ht="24.9" customHeight="1">
      <c r="A87" s="254">
        <v>6</v>
      </c>
      <c r="B87" s="74">
        <v>6261001</v>
      </c>
      <c r="C87" s="75" t="s">
        <v>92</v>
      </c>
      <c r="D87" s="73">
        <f>SUM(E87:AM87)</f>
        <v>0</v>
      </c>
      <c r="E87" s="73">
        <f t="shared" si="53"/>
        <v>0</v>
      </c>
      <c r="F87" s="73">
        <f t="shared" si="53"/>
        <v>0</v>
      </c>
      <c r="G87" s="73">
        <f t="shared" si="53"/>
        <v>0</v>
      </c>
      <c r="H87" s="73">
        <f t="shared" si="53"/>
        <v>0</v>
      </c>
      <c r="I87" s="73">
        <f t="shared" si="53"/>
        <v>0</v>
      </c>
      <c r="J87" s="73">
        <f t="shared" si="53"/>
        <v>0</v>
      </c>
      <c r="K87" s="73">
        <f t="shared" si="53"/>
        <v>0</v>
      </c>
      <c r="L87" s="73">
        <f t="shared" si="53"/>
        <v>0</v>
      </c>
      <c r="M87" s="73">
        <f t="shared" si="53"/>
        <v>0</v>
      </c>
      <c r="N87" s="73">
        <f t="shared" si="53"/>
        <v>0</v>
      </c>
      <c r="O87" s="73">
        <f t="shared" si="54"/>
        <v>0</v>
      </c>
      <c r="P87" s="73">
        <f t="shared" si="54"/>
        <v>0</v>
      </c>
      <c r="Q87" s="73">
        <f t="shared" si="54"/>
        <v>0</v>
      </c>
      <c r="R87" s="73">
        <f t="shared" si="54"/>
        <v>0</v>
      </c>
      <c r="S87" s="73">
        <f t="shared" si="54"/>
        <v>0</v>
      </c>
      <c r="T87" s="73">
        <f t="shared" si="54"/>
        <v>0</v>
      </c>
      <c r="U87" s="73">
        <f t="shared" si="54"/>
        <v>0</v>
      </c>
      <c r="V87" s="73">
        <f t="shared" si="54"/>
        <v>0</v>
      </c>
      <c r="W87" s="73">
        <f t="shared" si="54"/>
        <v>0</v>
      </c>
      <c r="X87" s="73">
        <f t="shared" si="54"/>
        <v>0</v>
      </c>
      <c r="Y87" s="73">
        <f t="shared" si="55"/>
        <v>0</v>
      </c>
      <c r="Z87" s="73">
        <f t="shared" si="55"/>
        <v>0</v>
      </c>
      <c r="AA87" s="73">
        <f t="shared" si="55"/>
        <v>0</v>
      </c>
      <c r="AB87" s="73">
        <f t="shared" si="55"/>
        <v>0</v>
      </c>
      <c r="AC87" s="73">
        <f t="shared" si="55"/>
        <v>0</v>
      </c>
      <c r="AD87" s="73">
        <f t="shared" si="55"/>
        <v>0</v>
      </c>
      <c r="AE87" s="73">
        <f t="shared" si="55"/>
        <v>0</v>
      </c>
      <c r="AF87" s="73">
        <f t="shared" si="55"/>
        <v>0</v>
      </c>
      <c r="AG87" s="73">
        <f t="shared" si="55"/>
        <v>0</v>
      </c>
      <c r="AH87" s="73">
        <f t="shared" si="55"/>
        <v>0</v>
      </c>
      <c r="AI87" s="73">
        <f t="shared" si="55"/>
        <v>0</v>
      </c>
      <c r="AJ87" s="73">
        <f t="shared" si="55"/>
        <v>0</v>
      </c>
      <c r="AK87" s="73">
        <f t="shared" si="55"/>
        <v>0</v>
      </c>
      <c r="AL87" s="73">
        <f t="shared" si="55"/>
        <v>0</v>
      </c>
      <c r="AM87" s="73">
        <f t="shared" si="55"/>
        <v>0</v>
      </c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1"/>
    </row>
    <row r="88" spans="1:73" ht="24.9" customHeight="1">
      <c r="A88" s="254" t="s">
        <v>652</v>
      </c>
      <c r="B88" s="92"/>
      <c r="C88" s="93" t="s">
        <v>93</v>
      </c>
      <c r="D88" s="94">
        <f>SUM(D89:D94)</f>
        <v>0</v>
      </c>
      <c r="E88" s="94">
        <f>SUM(E89:E94)</f>
        <v>0</v>
      </c>
      <c r="F88" s="94">
        <f>SUM(F89:F94)</f>
        <v>0</v>
      </c>
      <c r="G88" s="94">
        <f t="shared" ref="G88:AM88" si="56">SUM(G89:G94)</f>
        <v>0</v>
      </c>
      <c r="H88" s="94">
        <f t="shared" si="56"/>
        <v>0</v>
      </c>
      <c r="I88" s="94">
        <f t="shared" si="56"/>
        <v>0</v>
      </c>
      <c r="J88" s="94">
        <f t="shared" si="56"/>
        <v>0</v>
      </c>
      <c r="K88" s="94">
        <f t="shared" si="56"/>
        <v>0</v>
      </c>
      <c r="L88" s="94">
        <f t="shared" si="56"/>
        <v>0</v>
      </c>
      <c r="M88" s="94">
        <f t="shared" si="56"/>
        <v>0</v>
      </c>
      <c r="N88" s="94">
        <f t="shared" si="56"/>
        <v>0</v>
      </c>
      <c r="O88" s="94">
        <f t="shared" si="56"/>
        <v>0</v>
      </c>
      <c r="P88" s="94">
        <f t="shared" si="56"/>
        <v>0</v>
      </c>
      <c r="Q88" s="94">
        <f t="shared" si="56"/>
        <v>0</v>
      </c>
      <c r="R88" s="94">
        <f t="shared" si="56"/>
        <v>0</v>
      </c>
      <c r="S88" s="94">
        <f t="shared" si="56"/>
        <v>0</v>
      </c>
      <c r="T88" s="94">
        <f t="shared" si="56"/>
        <v>0</v>
      </c>
      <c r="U88" s="94">
        <f t="shared" si="56"/>
        <v>0</v>
      </c>
      <c r="V88" s="94">
        <f t="shared" si="56"/>
        <v>0</v>
      </c>
      <c r="W88" s="94">
        <f t="shared" si="56"/>
        <v>0</v>
      </c>
      <c r="X88" s="94">
        <f t="shared" si="56"/>
        <v>0</v>
      </c>
      <c r="Y88" s="94">
        <f t="shared" si="56"/>
        <v>0</v>
      </c>
      <c r="Z88" s="94">
        <f t="shared" si="56"/>
        <v>0</v>
      </c>
      <c r="AA88" s="94">
        <f t="shared" si="56"/>
        <v>0</v>
      </c>
      <c r="AB88" s="94">
        <f t="shared" si="56"/>
        <v>0</v>
      </c>
      <c r="AC88" s="94">
        <f t="shared" si="56"/>
        <v>0</v>
      </c>
      <c r="AD88" s="94">
        <f t="shared" si="56"/>
        <v>0</v>
      </c>
      <c r="AE88" s="94">
        <f t="shared" si="56"/>
        <v>0</v>
      </c>
      <c r="AF88" s="94">
        <f t="shared" si="56"/>
        <v>0</v>
      </c>
      <c r="AG88" s="94">
        <f t="shared" si="56"/>
        <v>0</v>
      </c>
      <c r="AH88" s="94">
        <f t="shared" si="56"/>
        <v>0</v>
      </c>
      <c r="AI88" s="94">
        <f t="shared" si="56"/>
        <v>0</v>
      </c>
      <c r="AJ88" s="94">
        <f t="shared" si="56"/>
        <v>0</v>
      </c>
      <c r="AK88" s="94">
        <f t="shared" si="56"/>
        <v>0</v>
      </c>
      <c r="AL88" s="94">
        <f t="shared" si="56"/>
        <v>0</v>
      </c>
      <c r="AM88" s="94">
        <f t="shared" si="56"/>
        <v>0</v>
      </c>
      <c r="BU88" s="261"/>
    </row>
    <row r="89" spans="1:73" ht="24.9" customHeight="1">
      <c r="A89" s="254">
        <v>6</v>
      </c>
      <c r="B89" s="74">
        <v>6111001</v>
      </c>
      <c r="C89" s="75" t="s">
        <v>94</v>
      </c>
      <c r="D89" s="73">
        <f t="shared" ref="D89:D94" si="57">SUM(E89:AM89)</f>
        <v>0</v>
      </c>
      <c r="E89" s="73">
        <f t="shared" ref="E89:N94" si="58">SUMIF($B$283:$B$593,$B$5:$B$279,E$283:E$593)</f>
        <v>0</v>
      </c>
      <c r="F89" s="73">
        <f t="shared" si="58"/>
        <v>0</v>
      </c>
      <c r="G89" s="73">
        <f t="shared" si="58"/>
        <v>0</v>
      </c>
      <c r="H89" s="73">
        <f t="shared" si="58"/>
        <v>0</v>
      </c>
      <c r="I89" s="73">
        <f t="shared" si="58"/>
        <v>0</v>
      </c>
      <c r="J89" s="73">
        <f t="shared" si="58"/>
        <v>0</v>
      </c>
      <c r="K89" s="73">
        <f t="shared" si="58"/>
        <v>0</v>
      </c>
      <c r="L89" s="73">
        <f t="shared" si="58"/>
        <v>0</v>
      </c>
      <c r="M89" s="73">
        <f t="shared" si="58"/>
        <v>0</v>
      </c>
      <c r="N89" s="73">
        <f t="shared" si="58"/>
        <v>0</v>
      </c>
      <c r="O89" s="73">
        <f t="shared" ref="O89:X94" si="59">SUMIF($B$283:$B$593,$B$5:$B$279,O$283:O$593)</f>
        <v>0</v>
      </c>
      <c r="P89" s="73">
        <f t="shared" si="59"/>
        <v>0</v>
      </c>
      <c r="Q89" s="73">
        <f t="shared" si="59"/>
        <v>0</v>
      </c>
      <c r="R89" s="73">
        <f t="shared" si="59"/>
        <v>0</v>
      </c>
      <c r="S89" s="73">
        <f t="shared" si="59"/>
        <v>0</v>
      </c>
      <c r="T89" s="73">
        <f t="shared" si="59"/>
        <v>0</v>
      </c>
      <c r="U89" s="73">
        <f t="shared" si="59"/>
        <v>0</v>
      </c>
      <c r="V89" s="73">
        <f t="shared" si="59"/>
        <v>0</v>
      </c>
      <c r="W89" s="73">
        <f t="shared" si="59"/>
        <v>0</v>
      </c>
      <c r="X89" s="73">
        <f t="shared" si="59"/>
        <v>0</v>
      </c>
      <c r="Y89" s="73">
        <f t="shared" ref="Y89:AM94" si="60">SUMIF($B$283:$B$593,$B$5:$B$279,Y$283:Y$593)</f>
        <v>0</v>
      </c>
      <c r="Z89" s="73">
        <f t="shared" si="60"/>
        <v>0</v>
      </c>
      <c r="AA89" s="73">
        <f t="shared" si="60"/>
        <v>0</v>
      </c>
      <c r="AB89" s="73">
        <f t="shared" si="60"/>
        <v>0</v>
      </c>
      <c r="AC89" s="73">
        <f t="shared" si="60"/>
        <v>0</v>
      </c>
      <c r="AD89" s="73">
        <f t="shared" si="60"/>
        <v>0</v>
      </c>
      <c r="AE89" s="73">
        <f t="shared" si="60"/>
        <v>0</v>
      </c>
      <c r="AF89" s="73">
        <f t="shared" si="60"/>
        <v>0</v>
      </c>
      <c r="AG89" s="73">
        <f t="shared" si="60"/>
        <v>0</v>
      </c>
      <c r="AH89" s="73">
        <f t="shared" si="60"/>
        <v>0</v>
      </c>
      <c r="AI89" s="73">
        <f t="shared" si="60"/>
        <v>0</v>
      </c>
      <c r="AJ89" s="73">
        <f t="shared" si="60"/>
        <v>0</v>
      </c>
      <c r="AK89" s="73">
        <f t="shared" si="60"/>
        <v>0</v>
      </c>
      <c r="AL89" s="73">
        <f t="shared" si="60"/>
        <v>0</v>
      </c>
      <c r="AM89" s="73">
        <f t="shared" si="60"/>
        <v>0</v>
      </c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1"/>
    </row>
    <row r="90" spans="1:73" ht="24.9" customHeight="1">
      <c r="A90" s="254">
        <v>6</v>
      </c>
      <c r="B90" s="74">
        <v>6111002</v>
      </c>
      <c r="C90" s="75" t="s">
        <v>95</v>
      </c>
      <c r="D90" s="73">
        <f t="shared" si="57"/>
        <v>0</v>
      </c>
      <c r="E90" s="73">
        <f t="shared" si="58"/>
        <v>0</v>
      </c>
      <c r="F90" s="73">
        <f t="shared" si="58"/>
        <v>0</v>
      </c>
      <c r="G90" s="73">
        <f t="shared" si="58"/>
        <v>0</v>
      </c>
      <c r="H90" s="73">
        <f t="shared" si="58"/>
        <v>0</v>
      </c>
      <c r="I90" s="73">
        <f t="shared" si="58"/>
        <v>0</v>
      </c>
      <c r="J90" s="73">
        <f t="shared" si="58"/>
        <v>0</v>
      </c>
      <c r="K90" s="73">
        <f t="shared" si="58"/>
        <v>0</v>
      </c>
      <c r="L90" s="73">
        <f t="shared" si="58"/>
        <v>0</v>
      </c>
      <c r="M90" s="73">
        <f t="shared" si="58"/>
        <v>0</v>
      </c>
      <c r="N90" s="73">
        <f t="shared" si="58"/>
        <v>0</v>
      </c>
      <c r="O90" s="73">
        <f t="shared" si="59"/>
        <v>0</v>
      </c>
      <c r="P90" s="73">
        <f t="shared" si="59"/>
        <v>0</v>
      </c>
      <c r="Q90" s="73">
        <f t="shared" si="59"/>
        <v>0</v>
      </c>
      <c r="R90" s="73">
        <f t="shared" si="59"/>
        <v>0</v>
      </c>
      <c r="S90" s="73">
        <f t="shared" si="59"/>
        <v>0</v>
      </c>
      <c r="T90" s="73">
        <f t="shared" si="59"/>
        <v>0</v>
      </c>
      <c r="U90" s="73">
        <f t="shared" si="59"/>
        <v>0</v>
      </c>
      <c r="V90" s="73">
        <f t="shared" si="59"/>
        <v>0</v>
      </c>
      <c r="W90" s="73">
        <f t="shared" si="59"/>
        <v>0</v>
      </c>
      <c r="X90" s="73">
        <f t="shared" si="59"/>
        <v>0</v>
      </c>
      <c r="Y90" s="73">
        <f t="shared" si="60"/>
        <v>0</v>
      </c>
      <c r="Z90" s="73">
        <f t="shared" si="60"/>
        <v>0</v>
      </c>
      <c r="AA90" s="73">
        <f t="shared" si="60"/>
        <v>0</v>
      </c>
      <c r="AB90" s="73">
        <f t="shared" si="60"/>
        <v>0</v>
      </c>
      <c r="AC90" s="73">
        <f t="shared" si="60"/>
        <v>0</v>
      </c>
      <c r="AD90" s="73">
        <f t="shared" si="60"/>
        <v>0</v>
      </c>
      <c r="AE90" s="73">
        <f t="shared" si="60"/>
        <v>0</v>
      </c>
      <c r="AF90" s="73">
        <f t="shared" si="60"/>
        <v>0</v>
      </c>
      <c r="AG90" s="73">
        <f t="shared" si="60"/>
        <v>0</v>
      </c>
      <c r="AH90" s="73">
        <f t="shared" si="60"/>
        <v>0</v>
      </c>
      <c r="AI90" s="73">
        <f t="shared" si="60"/>
        <v>0</v>
      </c>
      <c r="AJ90" s="73">
        <f t="shared" si="60"/>
        <v>0</v>
      </c>
      <c r="AK90" s="73">
        <f t="shared" si="60"/>
        <v>0</v>
      </c>
      <c r="AL90" s="73">
        <f t="shared" si="60"/>
        <v>0</v>
      </c>
      <c r="AM90" s="73">
        <f t="shared" si="60"/>
        <v>0</v>
      </c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1"/>
    </row>
    <row r="91" spans="1:73" ht="24.9" customHeight="1">
      <c r="A91" s="254">
        <v>6</v>
      </c>
      <c r="B91" s="74">
        <v>6111003</v>
      </c>
      <c r="C91" s="98" t="s">
        <v>96</v>
      </c>
      <c r="D91" s="73">
        <f t="shared" si="57"/>
        <v>0</v>
      </c>
      <c r="E91" s="73">
        <f t="shared" si="58"/>
        <v>0</v>
      </c>
      <c r="F91" s="73">
        <f t="shared" si="58"/>
        <v>0</v>
      </c>
      <c r="G91" s="73">
        <f t="shared" si="58"/>
        <v>0</v>
      </c>
      <c r="H91" s="73">
        <f t="shared" si="58"/>
        <v>0</v>
      </c>
      <c r="I91" s="73">
        <f t="shared" si="58"/>
        <v>0</v>
      </c>
      <c r="J91" s="73">
        <f t="shared" si="58"/>
        <v>0</v>
      </c>
      <c r="K91" s="73">
        <f t="shared" si="58"/>
        <v>0</v>
      </c>
      <c r="L91" s="73">
        <f t="shared" si="58"/>
        <v>0</v>
      </c>
      <c r="M91" s="73">
        <f t="shared" si="58"/>
        <v>0</v>
      </c>
      <c r="N91" s="73">
        <f t="shared" si="58"/>
        <v>0</v>
      </c>
      <c r="O91" s="73">
        <f t="shared" si="59"/>
        <v>0</v>
      </c>
      <c r="P91" s="73">
        <f t="shared" si="59"/>
        <v>0</v>
      </c>
      <c r="Q91" s="73">
        <f t="shared" si="59"/>
        <v>0</v>
      </c>
      <c r="R91" s="73">
        <f t="shared" si="59"/>
        <v>0</v>
      </c>
      <c r="S91" s="73">
        <f t="shared" si="59"/>
        <v>0</v>
      </c>
      <c r="T91" s="73">
        <f t="shared" si="59"/>
        <v>0</v>
      </c>
      <c r="U91" s="73">
        <f t="shared" si="59"/>
        <v>0</v>
      </c>
      <c r="V91" s="73">
        <f t="shared" si="59"/>
        <v>0</v>
      </c>
      <c r="W91" s="73">
        <f t="shared" si="59"/>
        <v>0</v>
      </c>
      <c r="X91" s="73">
        <f t="shared" si="59"/>
        <v>0</v>
      </c>
      <c r="Y91" s="73">
        <f t="shared" si="60"/>
        <v>0</v>
      </c>
      <c r="Z91" s="73">
        <f t="shared" si="60"/>
        <v>0</v>
      </c>
      <c r="AA91" s="73">
        <f t="shared" si="60"/>
        <v>0</v>
      </c>
      <c r="AB91" s="73">
        <f t="shared" si="60"/>
        <v>0</v>
      </c>
      <c r="AC91" s="73">
        <f t="shared" si="60"/>
        <v>0</v>
      </c>
      <c r="AD91" s="73">
        <f t="shared" si="60"/>
        <v>0</v>
      </c>
      <c r="AE91" s="73">
        <f t="shared" si="60"/>
        <v>0</v>
      </c>
      <c r="AF91" s="73">
        <f t="shared" si="60"/>
        <v>0</v>
      </c>
      <c r="AG91" s="73">
        <f t="shared" si="60"/>
        <v>0</v>
      </c>
      <c r="AH91" s="73">
        <f t="shared" si="60"/>
        <v>0</v>
      </c>
      <c r="AI91" s="73">
        <f t="shared" si="60"/>
        <v>0</v>
      </c>
      <c r="AJ91" s="73">
        <f t="shared" si="60"/>
        <v>0</v>
      </c>
      <c r="AK91" s="73">
        <f t="shared" si="60"/>
        <v>0</v>
      </c>
      <c r="AL91" s="73">
        <f t="shared" si="60"/>
        <v>0</v>
      </c>
      <c r="AM91" s="73">
        <f t="shared" si="60"/>
        <v>0</v>
      </c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1"/>
    </row>
    <row r="92" spans="1:73" ht="24.9" customHeight="1">
      <c r="A92" s="254">
        <v>6</v>
      </c>
      <c r="B92" s="74">
        <v>6241001</v>
      </c>
      <c r="C92" s="75" t="s">
        <v>97</v>
      </c>
      <c r="D92" s="73">
        <f t="shared" si="57"/>
        <v>0</v>
      </c>
      <c r="E92" s="73">
        <f t="shared" si="58"/>
        <v>0</v>
      </c>
      <c r="F92" s="73">
        <f t="shared" si="58"/>
        <v>0</v>
      </c>
      <c r="G92" s="73">
        <f t="shared" si="58"/>
        <v>0</v>
      </c>
      <c r="H92" s="73">
        <f t="shared" si="58"/>
        <v>0</v>
      </c>
      <c r="I92" s="73">
        <f t="shared" si="58"/>
        <v>0</v>
      </c>
      <c r="J92" s="73">
        <f t="shared" si="58"/>
        <v>0</v>
      </c>
      <c r="K92" s="73">
        <f t="shared" si="58"/>
        <v>0</v>
      </c>
      <c r="L92" s="73">
        <f t="shared" si="58"/>
        <v>0</v>
      </c>
      <c r="M92" s="73">
        <f t="shared" si="58"/>
        <v>0</v>
      </c>
      <c r="N92" s="73">
        <f t="shared" si="58"/>
        <v>0</v>
      </c>
      <c r="O92" s="73">
        <f t="shared" si="59"/>
        <v>0</v>
      </c>
      <c r="P92" s="73">
        <f t="shared" si="59"/>
        <v>0</v>
      </c>
      <c r="Q92" s="73">
        <f t="shared" si="59"/>
        <v>0</v>
      </c>
      <c r="R92" s="73">
        <f t="shared" si="59"/>
        <v>0</v>
      </c>
      <c r="S92" s="73">
        <f t="shared" si="59"/>
        <v>0</v>
      </c>
      <c r="T92" s="73">
        <f t="shared" si="59"/>
        <v>0</v>
      </c>
      <c r="U92" s="73">
        <f t="shared" si="59"/>
        <v>0</v>
      </c>
      <c r="V92" s="73">
        <f t="shared" si="59"/>
        <v>0</v>
      </c>
      <c r="W92" s="73">
        <f t="shared" si="59"/>
        <v>0</v>
      </c>
      <c r="X92" s="73">
        <f t="shared" si="59"/>
        <v>0</v>
      </c>
      <c r="Y92" s="73">
        <f t="shared" si="60"/>
        <v>0</v>
      </c>
      <c r="Z92" s="73">
        <f t="shared" si="60"/>
        <v>0</v>
      </c>
      <c r="AA92" s="73">
        <f t="shared" si="60"/>
        <v>0</v>
      </c>
      <c r="AB92" s="73">
        <f t="shared" si="60"/>
        <v>0</v>
      </c>
      <c r="AC92" s="73">
        <f t="shared" si="60"/>
        <v>0</v>
      </c>
      <c r="AD92" s="73">
        <f t="shared" si="60"/>
        <v>0</v>
      </c>
      <c r="AE92" s="73">
        <f t="shared" si="60"/>
        <v>0</v>
      </c>
      <c r="AF92" s="73">
        <f t="shared" si="60"/>
        <v>0</v>
      </c>
      <c r="AG92" s="73">
        <f t="shared" si="60"/>
        <v>0</v>
      </c>
      <c r="AH92" s="73">
        <f t="shared" si="60"/>
        <v>0</v>
      </c>
      <c r="AI92" s="73">
        <f t="shared" si="60"/>
        <v>0</v>
      </c>
      <c r="AJ92" s="73">
        <f t="shared" si="60"/>
        <v>0</v>
      </c>
      <c r="AK92" s="73">
        <f t="shared" si="60"/>
        <v>0</v>
      </c>
      <c r="AL92" s="73">
        <f t="shared" si="60"/>
        <v>0</v>
      </c>
      <c r="AM92" s="73">
        <f t="shared" si="60"/>
        <v>0</v>
      </c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1"/>
    </row>
    <row r="93" spans="1:73" ht="24.9" customHeight="1">
      <c r="A93" s="254">
        <v>6</v>
      </c>
      <c r="B93" s="74">
        <v>6241002</v>
      </c>
      <c r="C93" s="75" t="s">
        <v>98</v>
      </c>
      <c r="D93" s="73">
        <f t="shared" si="57"/>
        <v>0</v>
      </c>
      <c r="E93" s="73">
        <f t="shared" si="58"/>
        <v>0</v>
      </c>
      <c r="F93" s="73">
        <f t="shared" si="58"/>
        <v>0</v>
      </c>
      <c r="G93" s="73">
        <f t="shared" si="58"/>
        <v>0</v>
      </c>
      <c r="H93" s="73">
        <f t="shared" si="58"/>
        <v>0</v>
      </c>
      <c r="I93" s="73">
        <f t="shared" si="58"/>
        <v>0</v>
      </c>
      <c r="J93" s="73">
        <f t="shared" si="58"/>
        <v>0</v>
      </c>
      <c r="K93" s="73">
        <f t="shared" si="58"/>
        <v>0</v>
      </c>
      <c r="L93" s="73">
        <f t="shared" si="58"/>
        <v>0</v>
      </c>
      <c r="M93" s="73">
        <f t="shared" si="58"/>
        <v>0</v>
      </c>
      <c r="N93" s="73">
        <f t="shared" si="58"/>
        <v>0</v>
      </c>
      <c r="O93" s="73">
        <f t="shared" si="59"/>
        <v>0</v>
      </c>
      <c r="P93" s="73">
        <f t="shared" si="59"/>
        <v>0</v>
      </c>
      <c r="Q93" s="73">
        <f t="shared" si="59"/>
        <v>0</v>
      </c>
      <c r="R93" s="73">
        <f t="shared" si="59"/>
        <v>0</v>
      </c>
      <c r="S93" s="73">
        <f t="shared" si="59"/>
        <v>0</v>
      </c>
      <c r="T93" s="73">
        <f t="shared" si="59"/>
        <v>0</v>
      </c>
      <c r="U93" s="73">
        <f t="shared" si="59"/>
        <v>0</v>
      </c>
      <c r="V93" s="73">
        <f t="shared" si="59"/>
        <v>0</v>
      </c>
      <c r="W93" s="73">
        <f t="shared" si="59"/>
        <v>0</v>
      </c>
      <c r="X93" s="73">
        <f t="shared" si="59"/>
        <v>0</v>
      </c>
      <c r="Y93" s="73">
        <f t="shared" si="60"/>
        <v>0</v>
      </c>
      <c r="Z93" s="73">
        <f t="shared" si="60"/>
        <v>0</v>
      </c>
      <c r="AA93" s="73">
        <f t="shared" si="60"/>
        <v>0</v>
      </c>
      <c r="AB93" s="73">
        <f t="shared" si="60"/>
        <v>0</v>
      </c>
      <c r="AC93" s="73">
        <f t="shared" si="60"/>
        <v>0</v>
      </c>
      <c r="AD93" s="73">
        <f t="shared" si="60"/>
        <v>0</v>
      </c>
      <c r="AE93" s="73">
        <f t="shared" si="60"/>
        <v>0</v>
      </c>
      <c r="AF93" s="73">
        <f t="shared" si="60"/>
        <v>0</v>
      </c>
      <c r="AG93" s="73">
        <f t="shared" si="60"/>
        <v>0</v>
      </c>
      <c r="AH93" s="73">
        <f t="shared" si="60"/>
        <v>0</v>
      </c>
      <c r="AI93" s="73">
        <f t="shared" si="60"/>
        <v>0</v>
      </c>
      <c r="AJ93" s="73">
        <f t="shared" si="60"/>
        <v>0</v>
      </c>
      <c r="AK93" s="73">
        <f t="shared" si="60"/>
        <v>0</v>
      </c>
      <c r="AL93" s="73">
        <f t="shared" si="60"/>
        <v>0</v>
      </c>
      <c r="AM93" s="73">
        <f t="shared" si="60"/>
        <v>0</v>
      </c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1"/>
    </row>
    <row r="94" spans="1:73" ht="24.9" customHeight="1">
      <c r="A94" s="254">
        <v>6</v>
      </c>
      <c r="B94" s="74">
        <v>6241003</v>
      </c>
      <c r="C94" s="75" t="s">
        <v>99</v>
      </c>
      <c r="D94" s="73">
        <f t="shared" si="57"/>
        <v>0</v>
      </c>
      <c r="E94" s="73">
        <f t="shared" si="58"/>
        <v>0</v>
      </c>
      <c r="F94" s="73">
        <f t="shared" si="58"/>
        <v>0</v>
      </c>
      <c r="G94" s="73">
        <f t="shared" si="58"/>
        <v>0</v>
      </c>
      <c r="H94" s="73">
        <f t="shared" si="58"/>
        <v>0</v>
      </c>
      <c r="I94" s="73">
        <f t="shared" si="58"/>
        <v>0</v>
      </c>
      <c r="J94" s="73">
        <f t="shared" si="58"/>
        <v>0</v>
      </c>
      <c r="K94" s="73">
        <f t="shared" si="58"/>
        <v>0</v>
      </c>
      <c r="L94" s="73">
        <f t="shared" si="58"/>
        <v>0</v>
      </c>
      <c r="M94" s="73">
        <f t="shared" si="58"/>
        <v>0</v>
      </c>
      <c r="N94" s="73">
        <f t="shared" si="58"/>
        <v>0</v>
      </c>
      <c r="O94" s="73">
        <f t="shared" si="59"/>
        <v>0</v>
      </c>
      <c r="P94" s="73">
        <f t="shared" si="59"/>
        <v>0</v>
      </c>
      <c r="Q94" s="73">
        <f t="shared" si="59"/>
        <v>0</v>
      </c>
      <c r="R94" s="73">
        <f t="shared" si="59"/>
        <v>0</v>
      </c>
      <c r="S94" s="73">
        <f t="shared" si="59"/>
        <v>0</v>
      </c>
      <c r="T94" s="73">
        <f t="shared" si="59"/>
        <v>0</v>
      </c>
      <c r="U94" s="73">
        <f t="shared" si="59"/>
        <v>0</v>
      </c>
      <c r="V94" s="73">
        <f t="shared" si="59"/>
        <v>0</v>
      </c>
      <c r="W94" s="73">
        <f t="shared" si="59"/>
        <v>0</v>
      </c>
      <c r="X94" s="73">
        <f t="shared" si="59"/>
        <v>0</v>
      </c>
      <c r="Y94" s="73">
        <f t="shared" si="60"/>
        <v>0</v>
      </c>
      <c r="Z94" s="73">
        <f t="shared" si="60"/>
        <v>0</v>
      </c>
      <c r="AA94" s="73">
        <f t="shared" si="60"/>
        <v>0</v>
      </c>
      <c r="AB94" s="73">
        <f t="shared" si="60"/>
        <v>0</v>
      </c>
      <c r="AC94" s="73">
        <f t="shared" si="60"/>
        <v>0</v>
      </c>
      <c r="AD94" s="73">
        <f t="shared" si="60"/>
        <v>0</v>
      </c>
      <c r="AE94" s="73">
        <f t="shared" si="60"/>
        <v>0</v>
      </c>
      <c r="AF94" s="73">
        <f t="shared" si="60"/>
        <v>0</v>
      </c>
      <c r="AG94" s="73">
        <f t="shared" si="60"/>
        <v>0</v>
      </c>
      <c r="AH94" s="73">
        <f t="shared" si="60"/>
        <v>0</v>
      </c>
      <c r="AI94" s="73">
        <f t="shared" si="60"/>
        <v>0</v>
      </c>
      <c r="AJ94" s="73">
        <f t="shared" si="60"/>
        <v>0</v>
      </c>
      <c r="AK94" s="73">
        <f t="shared" si="60"/>
        <v>0</v>
      </c>
      <c r="AL94" s="73">
        <f t="shared" si="60"/>
        <v>0</v>
      </c>
      <c r="AM94" s="73">
        <f t="shared" si="60"/>
        <v>0</v>
      </c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1"/>
    </row>
    <row r="95" spans="1:73" ht="24.9" customHeight="1">
      <c r="A95" s="254" t="s">
        <v>652</v>
      </c>
      <c r="B95" s="92"/>
      <c r="C95" s="93" t="s">
        <v>100</v>
      </c>
      <c r="D95" s="94">
        <f>SUM(D96:D114)</f>
        <v>0</v>
      </c>
      <c r="E95" s="94">
        <f>SUM(E96:E114)</f>
        <v>0</v>
      </c>
      <c r="F95" s="94">
        <f>SUM(F96:F114)</f>
        <v>0</v>
      </c>
      <c r="G95" s="94">
        <f t="shared" ref="G95:AM95" si="61">SUM(G96:G114)</f>
        <v>0</v>
      </c>
      <c r="H95" s="94">
        <f t="shared" si="61"/>
        <v>0</v>
      </c>
      <c r="I95" s="94">
        <f t="shared" si="61"/>
        <v>0</v>
      </c>
      <c r="J95" s="94">
        <f t="shared" si="61"/>
        <v>0</v>
      </c>
      <c r="K95" s="94">
        <f t="shared" si="61"/>
        <v>0</v>
      </c>
      <c r="L95" s="94">
        <f t="shared" si="61"/>
        <v>0</v>
      </c>
      <c r="M95" s="94">
        <f t="shared" si="61"/>
        <v>0</v>
      </c>
      <c r="N95" s="94">
        <f t="shared" si="61"/>
        <v>0</v>
      </c>
      <c r="O95" s="94">
        <f t="shared" si="61"/>
        <v>0</v>
      </c>
      <c r="P95" s="94">
        <f t="shared" si="61"/>
        <v>0</v>
      </c>
      <c r="Q95" s="94">
        <f t="shared" si="61"/>
        <v>0</v>
      </c>
      <c r="R95" s="94">
        <f t="shared" si="61"/>
        <v>0</v>
      </c>
      <c r="S95" s="94">
        <f t="shared" si="61"/>
        <v>0</v>
      </c>
      <c r="T95" s="94">
        <f t="shared" si="61"/>
        <v>0</v>
      </c>
      <c r="U95" s="94">
        <f t="shared" si="61"/>
        <v>0</v>
      </c>
      <c r="V95" s="94">
        <f t="shared" si="61"/>
        <v>0</v>
      </c>
      <c r="W95" s="94">
        <f t="shared" si="61"/>
        <v>0</v>
      </c>
      <c r="X95" s="94">
        <f t="shared" si="61"/>
        <v>0</v>
      </c>
      <c r="Y95" s="94">
        <f t="shared" si="61"/>
        <v>0</v>
      </c>
      <c r="Z95" s="94">
        <f t="shared" si="61"/>
        <v>0</v>
      </c>
      <c r="AA95" s="94">
        <f t="shared" si="61"/>
        <v>0</v>
      </c>
      <c r="AB95" s="94">
        <f t="shared" si="61"/>
        <v>0</v>
      </c>
      <c r="AC95" s="94">
        <f t="shared" si="61"/>
        <v>0</v>
      </c>
      <c r="AD95" s="94">
        <f t="shared" si="61"/>
        <v>0</v>
      </c>
      <c r="AE95" s="94">
        <f t="shared" si="61"/>
        <v>0</v>
      </c>
      <c r="AF95" s="94">
        <f t="shared" si="61"/>
        <v>0</v>
      </c>
      <c r="AG95" s="94">
        <f t="shared" si="61"/>
        <v>0</v>
      </c>
      <c r="AH95" s="94">
        <f t="shared" si="61"/>
        <v>0</v>
      </c>
      <c r="AI95" s="94">
        <f t="shared" si="61"/>
        <v>0</v>
      </c>
      <c r="AJ95" s="94">
        <f t="shared" si="61"/>
        <v>0</v>
      </c>
      <c r="AK95" s="94">
        <f t="shared" si="61"/>
        <v>0</v>
      </c>
      <c r="AL95" s="94">
        <f t="shared" si="61"/>
        <v>0</v>
      </c>
      <c r="AM95" s="94">
        <f t="shared" si="61"/>
        <v>0</v>
      </c>
    </row>
    <row r="96" spans="1:73" s="222" customFormat="1" ht="24.9" customHeight="1">
      <c r="A96" s="226">
        <v>5</v>
      </c>
      <c r="B96" s="96">
        <v>5141001</v>
      </c>
      <c r="C96" s="95" t="s">
        <v>101</v>
      </c>
      <c r="D96" s="97">
        <f t="shared" ref="D96:D114" si="62">SUM(E96:AM96)</f>
        <v>0</v>
      </c>
      <c r="E96" s="97">
        <f t="shared" ref="E96:N105" si="63">SUMIF($B$283:$B$593,$B$5:$B$279,E$283:E$593)</f>
        <v>0</v>
      </c>
      <c r="F96" s="97">
        <f t="shared" si="63"/>
        <v>0</v>
      </c>
      <c r="G96" s="97">
        <f t="shared" si="63"/>
        <v>0</v>
      </c>
      <c r="H96" s="97">
        <f t="shared" si="63"/>
        <v>0</v>
      </c>
      <c r="I96" s="97">
        <f t="shared" si="63"/>
        <v>0</v>
      </c>
      <c r="J96" s="97">
        <f t="shared" si="63"/>
        <v>0</v>
      </c>
      <c r="K96" s="97">
        <f t="shared" si="63"/>
        <v>0</v>
      </c>
      <c r="L96" s="97">
        <f t="shared" si="63"/>
        <v>0</v>
      </c>
      <c r="M96" s="97">
        <f t="shared" si="63"/>
        <v>0</v>
      </c>
      <c r="N96" s="97">
        <f t="shared" si="63"/>
        <v>0</v>
      </c>
      <c r="O96" s="97">
        <f t="shared" ref="O96:X105" si="64">SUMIF($B$283:$B$593,$B$5:$B$279,O$283:O$593)</f>
        <v>0</v>
      </c>
      <c r="P96" s="97">
        <f t="shared" si="64"/>
        <v>0</v>
      </c>
      <c r="Q96" s="97">
        <f t="shared" si="64"/>
        <v>0</v>
      </c>
      <c r="R96" s="97">
        <f t="shared" si="64"/>
        <v>0</v>
      </c>
      <c r="S96" s="97">
        <f t="shared" si="64"/>
        <v>0</v>
      </c>
      <c r="T96" s="97">
        <f t="shared" si="64"/>
        <v>0</v>
      </c>
      <c r="U96" s="97">
        <f t="shared" si="64"/>
        <v>0</v>
      </c>
      <c r="V96" s="97">
        <f t="shared" si="64"/>
        <v>0</v>
      </c>
      <c r="W96" s="97">
        <f t="shared" si="64"/>
        <v>0</v>
      </c>
      <c r="X96" s="97">
        <f t="shared" si="64"/>
        <v>0</v>
      </c>
      <c r="Y96" s="97">
        <f t="shared" ref="Y96:AM105" si="65">SUMIF($B$283:$B$593,$B$5:$B$279,Y$283:Y$593)</f>
        <v>0</v>
      </c>
      <c r="Z96" s="97">
        <f t="shared" si="65"/>
        <v>0</v>
      </c>
      <c r="AA96" s="97">
        <f t="shared" si="65"/>
        <v>0</v>
      </c>
      <c r="AB96" s="97">
        <f t="shared" si="65"/>
        <v>0</v>
      </c>
      <c r="AC96" s="97">
        <f t="shared" si="65"/>
        <v>0</v>
      </c>
      <c r="AD96" s="97">
        <f t="shared" si="65"/>
        <v>0</v>
      </c>
      <c r="AE96" s="97">
        <f t="shared" si="65"/>
        <v>0</v>
      </c>
      <c r="AF96" s="97">
        <f t="shared" si="65"/>
        <v>0</v>
      </c>
      <c r="AG96" s="97">
        <f t="shared" si="65"/>
        <v>0</v>
      </c>
      <c r="AH96" s="97">
        <f t="shared" si="65"/>
        <v>0</v>
      </c>
      <c r="AI96" s="97">
        <f t="shared" si="65"/>
        <v>0</v>
      </c>
      <c r="AJ96" s="97">
        <f t="shared" si="65"/>
        <v>0</v>
      </c>
      <c r="AK96" s="97">
        <f t="shared" si="65"/>
        <v>0</v>
      </c>
      <c r="AL96" s="97">
        <f t="shared" si="65"/>
        <v>0</v>
      </c>
      <c r="AM96" s="97">
        <f t="shared" si="65"/>
        <v>0</v>
      </c>
    </row>
    <row r="97" spans="1:39" s="222" customFormat="1" ht="24.9" customHeight="1">
      <c r="A97" s="226">
        <v>5</v>
      </c>
      <c r="B97" s="96">
        <v>5141002</v>
      </c>
      <c r="C97" s="95" t="s">
        <v>102</v>
      </c>
      <c r="D97" s="97">
        <f t="shared" si="62"/>
        <v>0</v>
      </c>
      <c r="E97" s="97">
        <f t="shared" si="63"/>
        <v>0</v>
      </c>
      <c r="F97" s="97">
        <f t="shared" si="63"/>
        <v>0</v>
      </c>
      <c r="G97" s="97">
        <f t="shared" si="63"/>
        <v>0</v>
      </c>
      <c r="H97" s="97">
        <f t="shared" si="63"/>
        <v>0</v>
      </c>
      <c r="I97" s="97">
        <f t="shared" si="63"/>
        <v>0</v>
      </c>
      <c r="J97" s="97">
        <f t="shared" si="63"/>
        <v>0</v>
      </c>
      <c r="K97" s="97">
        <f t="shared" si="63"/>
        <v>0</v>
      </c>
      <c r="L97" s="97">
        <f t="shared" si="63"/>
        <v>0</v>
      </c>
      <c r="M97" s="97">
        <f t="shared" si="63"/>
        <v>0</v>
      </c>
      <c r="N97" s="97">
        <f t="shared" si="63"/>
        <v>0</v>
      </c>
      <c r="O97" s="97">
        <f t="shared" si="64"/>
        <v>0</v>
      </c>
      <c r="P97" s="97">
        <f t="shared" si="64"/>
        <v>0</v>
      </c>
      <c r="Q97" s="97">
        <f t="shared" si="64"/>
        <v>0</v>
      </c>
      <c r="R97" s="97">
        <f t="shared" si="64"/>
        <v>0</v>
      </c>
      <c r="S97" s="97">
        <f t="shared" si="64"/>
        <v>0</v>
      </c>
      <c r="T97" s="97">
        <f t="shared" si="64"/>
        <v>0</v>
      </c>
      <c r="U97" s="97">
        <f t="shared" si="64"/>
        <v>0</v>
      </c>
      <c r="V97" s="97">
        <f t="shared" si="64"/>
        <v>0</v>
      </c>
      <c r="W97" s="97">
        <f t="shared" si="64"/>
        <v>0</v>
      </c>
      <c r="X97" s="97">
        <f t="shared" si="64"/>
        <v>0</v>
      </c>
      <c r="Y97" s="97">
        <f t="shared" si="65"/>
        <v>0</v>
      </c>
      <c r="Z97" s="97">
        <f t="shared" si="65"/>
        <v>0</v>
      </c>
      <c r="AA97" s="97">
        <f t="shared" si="65"/>
        <v>0</v>
      </c>
      <c r="AB97" s="97">
        <f t="shared" si="65"/>
        <v>0</v>
      </c>
      <c r="AC97" s="97">
        <f t="shared" si="65"/>
        <v>0</v>
      </c>
      <c r="AD97" s="97">
        <f t="shared" si="65"/>
        <v>0</v>
      </c>
      <c r="AE97" s="97">
        <f t="shared" si="65"/>
        <v>0</v>
      </c>
      <c r="AF97" s="97">
        <f t="shared" si="65"/>
        <v>0</v>
      </c>
      <c r="AG97" s="97">
        <f t="shared" si="65"/>
        <v>0</v>
      </c>
      <c r="AH97" s="97">
        <f t="shared" si="65"/>
        <v>0</v>
      </c>
      <c r="AI97" s="97">
        <f t="shared" si="65"/>
        <v>0</v>
      </c>
      <c r="AJ97" s="97">
        <f t="shared" si="65"/>
        <v>0</v>
      </c>
      <c r="AK97" s="97">
        <f t="shared" si="65"/>
        <v>0</v>
      </c>
      <c r="AL97" s="97">
        <f t="shared" si="65"/>
        <v>0</v>
      </c>
      <c r="AM97" s="97">
        <f t="shared" si="65"/>
        <v>0</v>
      </c>
    </row>
    <row r="98" spans="1:39" ht="24.9" customHeight="1">
      <c r="A98" s="254">
        <v>5</v>
      </c>
      <c r="B98" s="74">
        <v>5141003</v>
      </c>
      <c r="C98" s="75" t="s">
        <v>103</v>
      </c>
      <c r="D98" s="73">
        <f t="shared" si="62"/>
        <v>0</v>
      </c>
      <c r="E98" s="73">
        <f t="shared" si="63"/>
        <v>0</v>
      </c>
      <c r="F98" s="73">
        <f t="shared" si="63"/>
        <v>0</v>
      </c>
      <c r="G98" s="73">
        <f t="shared" si="63"/>
        <v>0</v>
      </c>
      <c r="H98" s="73">
        <f t="shared" si="63"/>
        <v>0</v>
      </c>
      <c r="I98" s="73">
        <f t="shared" si="63"/>
        <v>0</v>
      </c>
      <c r="J98" s="73">
        <f t="shared" si="63"/>
        <v>0</v>
      </c>
      <c r="K98" s="73">
        <f t="shared" si="63"/>
        <v>0</v>
      </c>
      <c r="L98" s="73">
        <f t="shared" si="63"/>
        <v>0</v>
      </c>
      <c r="M98" s="73">
        <f t="shared" si="63"/>
        <v>0</v>
      </c>
      <c r="N98" s="73">
        <f t="shared" si="63"/>
        <v>0</v>
      </c>
      <c r="O98" s="73">
        <f t="shared" si="64"/>
        <v>0</v>
      </c>
      <c r="P98" s="73">
        <f t="shared" si="64"/>
        <v>0</v>
      </c>
      <c r="Q98" s="73">
        <f t="shared" si="64"/>
        <v>0</v>
      </c>
      <c r="R98" s="73">
        <f t="shared" si="64"/>
        <v>0</v>
      </c>
      <c r="S98" s="73">
        <f t="shared" si="64"/>
        <v>0</v>
      </c>
      <c r="T98" s="73">
        <f t="shared" si="64"/>
        <v>0</v>
      </c>
      <c r="U98" s="73">
        <f t="shared" si="64"/>
        <v>0</v>
      </c>
      <c r="V98" s="73">
        <f t="shared" si="64"/>
        <v>0</v>
      </c>
      <c r="W98" s="73">
        <f t="shared" si="64"/>
        <v>0</v>
      </c>
      <c r="X98" s="73">
        <f t="shared" si="64"/>
        <v>0</v>
      </c>
      <c r="Y98" s="73">
        <f t="shared" si="65"/>
        <v>0</v>
      </c>
      <c r="Z98" s="73">
        <f t="shared" si="65"/>
        <v>0</v>
      </c>
      <c r="AA98" s="73">
        <f t="shared" si="65"/>
        <v>0</v>
      </c>
      <c r="AB98" s="73">
        <f t="shared" si="65"/>
        <v>0</v>
      </c>
      <c r="AC98" s="73">
        <f t="shared" si="65"/>
        <v>0</v>
      </c>
      <c r="AD98" s="73">
        <f t="shared" si="65"/>
        <v>0</v>
      </c>
      <c r="AE98" s="73">
        <f t="shared" si="65"/>
        <v>0</v>
      </c>
      <c r="AF98" s="73">
        <f t="shared" si="65"/>
        <v>0</v>
      </c>
      <c r="AG98" s="73">
        <f t="shared" si="65"/>
        <v>0</v>
      </c>
      <c r="AH98" s="73">
        <f t="shared" si="65"/>
        <v>0</v>
      </c>
      <c r="AI98" s="73">
        <f t="shared" si="65"/>
        <v>0</v>
      </c>
      <c r="AJ98" s="73">
        <f t="shared" si="65"/>
        <v>0</v>
      </c>
      <c r="AK98" s="73">
        <f t="shared" si="65"/>
        <v>0</v>
      </c>
      <c r="AL98" s="73">
        <f t="shared" si="65"/>
        <v>0</v>
      </c>
      <c r="AM98" s="73">
        <f t="shared" si="65"/>
        <v>0</v>
      </c>
    </row>
    <row r="99" spans="1:39" s="222" customFormat="1" ht="24.9" customHeight="1">
      <c r="A99" s="226">
        <v>5</v>
      </c>
      <c r="B99" s="96">
        <v>5151001</v>
      </c>
      <c r="C99" s="95" t="s">
        <v>578</v>
      </c>
      <c r="D99" s="97">
        <f t="shared" si="62"/>
        <v>0</v>
      </c>
      <c r="E99" s="97">
        <f t="shared" si="63"/>
        <v>0</v>
      </c>
      <c r="F99" s="97">
        <f t="shared" si="63"/>
        <v>0</v>
      </c>
      <c r="G99" s="97">
        <f t="shared" si="63"/>
        <v>0</v>
      </c>
      <c r="H99" s="97">
        <f t="shared" si="63"/>
        <v>0</v>
      </c>
      <c r="I99" s="97">
        <f t="shared" si="63"/>
        <v>0</v>
      </c>
      <c r="J99" s="97">
        <f t="shared" si="63"/>
        <v>0</v>
      </c>
      <c r="K99" s="97">
        <f t="shared" si="63"/>
        <v>0</v>
      </c>
      <c r="L99" s="97">
        <f t="shared" si="63"/>
        <v>0</v>
      </c>
      <c r="M99" s="97">
        <f t="shared" si="63"/>
        <v>0</v>
      </c>
      <c r="N99" s="97">
        <f t="shared" si="63"/>
        <v>0</v>
      </c>
      <c r="O99" s="97">
        <f t="shared" si="64"/>
        <v>0</v>
      </c>
      <c r="P99" s="97">
        <f t="shared" si="64"/>
        <v>0</v>
      </c>
      <c r="Q99" s="97">
        <f t="shared" si="64"/>
        <v>0</v>
      </c>
      <c r="R99" s="97">
        <f t="shared" si="64"/>
        <v>0</v>
      </c>
      <c r="S99" s="97">
        <f t="shared" si="64"/>
        <v>0</v>
      </c>
      <c r="T99" s="97">
        <f t="shared" si="64"/>
        <v>0</v>
      </c>
      <c r="U99" s="97">
        <f t="shared" si="64"/>
        <v>0</v>
      </c>
      <c r="V99" s="97">
        <f t="shared" si="64"/>
        <v>0</v>
      </c>
      <c r="W99" s="97">
        <f t="shared" si="64"/>
        <v>0</v>
      </c>
      <c r="X99" s="97">
        <f t="shared" si="64"/>
        <v>0</v>
      </c>
      <c r="Y99" s="97">
        <f t="shared" si="65"/>
        <v>0</v>
      </c>
      <c r="Z99" s="97">
        <f t="shared" si="65"/>
        <v>0</v>
      </c>
      <c r="AA99" s="97">
        <f t="shared" si="65"/>
        <v>0</v>
      </c>
      <c r="AB99" s="97">
        <f t="shared" si="65"/>
        <v>0</v>
      </c>
      <c r="AC99" s="97">
        <f t="shared" si="65"/>
        <v>0</v>
      </c>
      <c r="AD99" s="97">
        <f t="shared" si="65"/>
        <v>0</v>
      </c>
      <c r="AE99" s="97">
        <f t="shared" si="65"/>
        <v>0</v>
      </c>
      <c r="AF99" s="97">
        <f t="shared" si="65"/>
        <v>0</v>
      </c>
      <c r="AG99" s="97">
        <f t="shared" si="65"/>
        <v>0</v>
      </c>
      <c r="AH99" s="97">
        <f t="shared" si="65"/>
        <v>0</v>
      </c>
      <c r="AI99" s="97">
        <f t="shared" si="65"/>
        <v>0</v>
      </c>
      <c r="AJ99" s="97">
        <f t="shared" si="65"/>
        <v>0</v>
      </c>
      <c r="AK99" s="97">
        <f t="shared" si="65"/>
        <v>0</v>
      </c>
      <c r="AL99" s="97">
        <f t="shared" si="65"/>
        <v>0</v>
      </c>
      <c r="AM99" s="97">
        <f t="shared" si="65"/>
        <v>0</v>
      </c>
    </row>
    <row r="100" spans="1:39" ht="24.9" customHeight="1">
      <c r="A100" s="254">
        <v>5</v>
      </c>
      <c r="B100" s="74">
        <v>5231001</v>
      </c>
      <c r="C100" s="75" t="s">
        <v>104</v>
      </c>
      <c r="D100" s="73">
        <f t="shared" si="62"/>
        <v>0</v>
      </c>
      <c r="E100" s="73">
        <f t="shared" si="63"/>
        <v>0</v>
      </c>
      <c r="F100" s="73">
        <f t="shared" si="63"/>
        <v>0</v>
      </c>
      <c r="G100" s="73">
        <f t="shared" si="63"/>
        <v>0</v>
      </c>
      <c r="H100" s="73">
        <f t="shared" si="63"/>
        <v>0</v>
      </c>
      <c r="I100" s="73">
        <f t="shared" si="63"/>
        <v>0</v>
      </c>
      <c r="J100" s="73">
        <f t="shared" si="63"/>
        <v>0</v>
      </c>
      <c r="K100" s="73">
        <f t="shared" si="63"/>
        <v>0</v>
      </c>
      <c r="L100" s="73">
        <f t="shared" si="63"/>
        <v>0</v>
      </c>
      <c r="M100" s="73">
        <f t="shared" si="63"/>
        <v>0</v>
      </c>
      <c r="N100" s="73">
        <f t="shared" si="63"/>
        <v>0</v>
      </c>
      <c r="O100" s="73">
        <f t="shared" si="64"/>
        <v>0</v>
      </c>
      <c r="P100" s="73">
        <f t="shared" si="64"/>
        <v>0</v>
      </c>
      <c r="Q100" s="73">
        <f t="shared" si="64"/>
        <v>0</v>
      </c>
      <c r="R100" s="73">
        <f t="shared" si="64"/>
        <v>0</v>
      </c>
      <c r="S100" s="73">
        <f t="shared" si="64"/>
        <v>0</v>
      </c>
      <c r="T100" s="73">
        <f t="shared" si="64"/>
        <v>0</v>
      </c>
      <c r="U100" s="73">
        <f t="shared" si="64"/>
        <v>0</v>
      </c>
      <c r="V100" s="73">
        <f t="shared" si="64"/>
        <v>0</v>
      </c>
      <c r="W100" s="73">
        <f t="shared" si="64"/>
        <v>0</v>
      </c>
      <c r="X100" s="73">
        <f t="shared" si="64"/>
        <v>0</v>
      </c>
      <c r="Y100" s="73">
        <f t="shared" si="65"/>
        <v>0</v>
      </c>
      <c r="Z100" s="73">
        <f t="shared" si="65"/>
        <v>0</v>
      </c>
      <c r="AA100" s="73">
        <f t="shared" si="65"/>
        <v>0</v>
      </c>
      <c r="AB100" s="73">
        <f t="shared" si="65"/>
        <v>0</v>
      </c>
      <c r="AC100" s="73">
        <f t="shared" si="65"/>
        <v>0</v>
      </c>
      <c r="AD100" s="73">
        <f t="shared" si="65"/>
        <v>0</v>
      </c>
      <c r="AE100" s="73">
        <f t="shared" si="65"/>
        <v>0</v>
      </c>
      <c r="AF100" s="73">
        <f t="shared" si="65"/>
        <v>0</v>
      </c>
      <c r="AG100" s="73">
        <f t="shared" si="65"/>
        <v>0</v>
      </c>
      <c r="AH100" s="73">
        <f t="shared" si="65"/>
        <v>0</v>
      </c>
      <c r="AI100" s="73">
        <f t="shared" si="65"/>
        <v>0</v>
      </c>
      <c r="AJ100" s="73">
        <f t="shared" si="65"/>
        <v>0</v>
      </c>
      <c r="AK100" s="73">
        <f t="shared" si="65"/>
        <v>0</v>
      </c>
      <c r="AL100" s="73">
        <f t="shared" si="65"/>
        <v>0</v>
      </c>
      <c r="AM100" s="73">
        <f t="shared" si="65"/>
        <v>0</v>
      </c>
    </row>
    <row r="101" spans="1:39" ht="24.9" customHeight="1">
      <c r="A101" s="254">
        <v>5</v>
      </c>
      <c r="B101" s="74">
        <v>5251001</v>
      </c>
      <c r="C101" s="75" t="s">
        <v>105</v>
      </c>
      <c r="D101" s="73">
        <f t="shared" si="62"/>
        <v>0</v>
      </c>
      <c r="E101" s="73">
        <f t="shared" si="63"/>
        <v>0</v>
      </c>
      <c r="F101" s="73">
        <f t="shared" si="63"/>
        <v>0</v>
      </c>
      <c r="G101" s="73">
        <f t="shared" si="63"/>
        <v>0</v>
      </c>
      <c r="H101" s="73">
        <f t="shared" si="63"/>
        <v>0</v>
      </c>
      <c r="I101" s="73">
        <f t="shared" si="63"/>
        <v>0</v>
      </c>
      <c r="J101" s="73">
        <f t="shared" si="63"/>
        <v>0</v>
      </c>
      <c r="K101" s="73">
        <f t="shared" si="63"/>
        <v>0</v>
      </c>
      <c r="L101" s="73">
        <f t="shared" si="63"/>
        <v>0</v>
      </c>
      <c r="M101" s="73">
        <f t="shared" si="63"/>
        <v>0</v>
      </c>
      <c r="N101" s="73">
        <f t="shared" si="63"/>
        <v>0</v>
      </c>
      <c r="O101" s="73">
        <f t="shared" si="64"/>
        <v>0</v>
      </c>
      <c r="P101" s="73">
        <f t="shared" si="64"/>
        <v>0</v>
      </c>
      <c r="Q101" s="73">
        <f t="shared" si="64"/>
        <v>0</v>
      </c>
      <c r="R101" s="73">
        <f t="shared" si="64"/>
        <v>0</v>
      </c>
      <c r="S101" s="73">
        <f t="shared" si="64"/>
        <v>0</v>
      </c>
      <c r="T101" s="73">
        <f t="shared" si="64"/>
        <v>0</v>
      </c>
      <c r="U101" s="73">
        <f t="shared" si="64"/>
        <v>0</v>
      </c>
      <c r="V101" s="73">
        <f t="shared" si="64"/>
        <v>0</v>
      </c>
      <c r="W101" s="73">
        <f t="shared" si="64"/>
        <v>0</v>
      </c>
      <c r="X101" s="73">
        <f t="shared" si="64"/>
        <v>0</v>
      </c>
      <c r="Y101" s="73">
        <f t="shared" si="65"/>
        <v>0</v>
      </c>
      <c r="Z101" s="73">
        <f t="shared" si="65"/>
        <v>0</v>
      </c>
      <c r="AA101" s="73">
        <f t="shared" si="65"/>
        <v>0</v>
      </c>
      <c r="AB101" s="73">
        <f t="shared" si="65"/>
        <v>0</v>
      </c>
      <c r="AC101" s="73">
        <f t="shared" si="65"/>
        <v>0</v>
      </c>
      <c r="AD101" s="73">
        <f t="shared" si="65"/>
        <v>0</v>
      </c>
      <c r="AE101" s="73">
        <f t="shared" si="65"/>
        <v>0</v>
      </c>
      <c r="AF101" s="73">
        <f t="shared" si="65"/>
        <v>0</v>
      </c>
      <c r="AG101" s="73">
        <f t="shared" si="65"/>
        <v>0</v>
      </c>
      <c r="AH101" s="73">
        <f t="shared" si="65"/>
        <v>0</v>
      </c>
      <c r="AI101" s="73">
        <f t="shared" si="65"/>
        <v>0</v>
      </c>
      <c r="AJ101" s="73">
        <f t="shared" si="65"/>
        <v>0</v>
      </c>
      <c r="AK101" s="73">
        <f t="shared" si="65"/>
        <v>0</v>
      </c>
      <c r="AL101" s="73">
        <f t="shared" si="65"/>
        <v>0</v>
      </c>
      <c r="AM101" s="73">
        <f t="shared" si="65"/>
        <v>0</v>
      </c>
    </row>
    <row r="102" spans="1:39" s="222" customFormat="1" ht="24.9" customHeight="1">
      <c r="A102" s="226">
        <v>6</v>
      </c>
      <c r="B102" s="96">
        <v>6121001</v>
      </c>
      <c r="C102" s="95" t="s">
        <v>106</v>
      </c>
      <c r="D102" s="97">
        <f t="shared" si="62"/>
        <v>0</v>
      </c>
      <c r="E102" s="97">
        <f t="shared" si="63"/>
        <v>0</v>
      </c>
      <c r="F102" s="97">
        <f t="shared" si="63"/>
        <v>0</v>
      </c>
      <c r="G102" s="97">
        <f t="shared" si="63"/>
        <v>0</v>
      </c>
      <c r="H102" s="97">
        <f t="shared" si="63"/>
        <v>0</v>
      </c>
      <c r="I102" s="97">
        <f t="shared" si="63"/>
        <v>0</v>
      </c>
      <c r="J102" s="97">
        <f t="shared" si="63"/>
        <v>0</v>
      </c>
      <c r="K102" s="97">
        <f t="shared" si="63"/>
        <v>0</v>
      </c>
      <c r="L102" s="97">
        <f t="shared" si="63"/>
        <v>0</v>
      </c>
      <c r="M102" s="97">
        <f t="shared" si="63"/>
        <v>0</v>
      </c>
      <c r="N102" s="97">
        <f t="shared" si="63"/>
        <v>0</v>
      </c>
      <c r="O102" s="97">
        <f t="shared" si="64"/>
        <v>0</v>
      </c>
      <c r="P102" s="97">
        <f t="shared" si="64"/>
        <v>0</v>
      </c>
      <c r="Q102" s="97">
        <f t="shared" si="64"/>
        <v>0</v>
      </c>
      <c r="R102" s="97">
        <f t="shared" si="64"/>
        <v>0</v>
      </c>
      <c r="S102" s="97">
        <f t="shared" si="64"/>
        <v>0</v>
      </c>
      <c r="T102" s="97">
        <f t="shared" si="64"/>
        <v>0</v>
      </c>
      <c r="U102" s="97">
        <f t="shared" si="64"/>
        <v>0</v>
      </c>
      <c r="V102" s="97">
        <f t="shared" si="64"/>
        <v>0</v>
      </c>
      <c r="W102" s="97">
        <f t="shared" si="64"/>
        <v>0</v>
      </c>
      <c r="X102" s="97">
        <f t="shared" si="64"/>
        <v>0</v>
      </c>
      <c r="Y102" s="97">
        <f t="shared" si="65"/>
        <v>0</v>
      </c>
      <c r="Z102" s="97">
        <f t="shared" si="65"/>
        <v>0</v>
      </c>
      <c r="AA102" s="97">
        <f t="shared" si="65"/>
        <v>0</v>
      </c>
      <c r="AB102" s="97">
        <f t="shared" si="65"/>
        <v>0</v>
      </c>
      <c r="AC102" s="97">
        <f t="shared" si="65"/>
        <v>0</v>
      </c>
      <c r="AD102" s="97">
        <f t="shared" si="65"/>
        <v>0</v>
      </c>
      <c r="AE102" s="97">
        <f t="shared" si="65"/>
        <v>0</v>
      </c>
      <c r="AF102" s="97">
        <f t="shared" si="65"/>
        <v>0</v>
      </c>
      <c r="AG102" s="97">
        <f t="shared" si="65"/>
        <v>0</v>
      </c>
      <c r="AH102" s="97">
        <f t="shared" si="65"/>
        <v>0</v>
      </c>
      <c r="AI102" s="97">
        <f t="shared" si="65"/>
        <v>0</v>
      </c>
      <c r="AJ102" s="97">
        <f t="shared" si="65"/>
        <v>0</v>
      </c>
      <c r="AK102" s="97">
        <f t="shared" si="65"/>
        <v>0</v>
      </c>
      <c r="AL102" s="97">
        <f t="shared" si="65"/>
        <v>0</v>
      </c>
      <c r="AM102" s="97">
        <f t="shared" si="65"/>
        <v>0</v>
      </c>
    </row>
    <row r="103" spans="1:39" s="222" customFormat="1" ht="24.9" customHeight="1">
      <c r="A103" s="226">
        <v>6</v>
      </c>
      <c r="B103" s="96">
        <v>6121002</v>
      </c>
      <c r="C103" s="95" t="s">
        <v>107</v>
      </c>
      <c r="D103" s="97">
        <f t="shared" si="62"/>
        <v>0</v>
      </c>
      <c r="E103" s="97">
        <f t="shared" si="63"/>
        <v>0</v>
      </c>
      <c r="F103" s="97">
        <f t="shared" si="63"/>
        <v>0</v>
      </c>
      <c r="G103" s="97">
        <f t="shared" si="63"/>
        <v>0</v>
      </c>
      <c r="H103" s="97">
        <f t="shared" si="63"/>
        <v>0</v>
      </c>
      <c r="I103" s="97">
        <f t="shared" si="63"/>
        <v>0</v>
      </c>
      <c r="J103" s="97">
        <f t="shared" si="63"/>
        <v>0</v>
      </c>
      <c r="K103" s="97">
        <f t="shared" si="63"/>
        <v>0</v>
      </c>
      <c r="L103" s="97">
        <f t="shared" si="63"/>
        <v>0</v>
      </c>
      <c r="M103" s="97">
        <f t="shared" si="63"/>
        <v>0</v>
      </c>
      <c r="N103" s="97">
        <f t="shared" si="63"/>
        <v>0</v>
      </c>
      <c r="O103" s="97">
        <f t="shared" si="64"/>
        <v>0</v>
      </c>
      <c r="P103" s="97">
        <f t="shared" si="64"/>
        <v>0</v>
      </c>
      <c r="Q103" s="97">
        <f t="shared" si="64"/>
        <v>0</v>
      </c>
      <c r="R103" s="97">
        <f t="shared" si="64"/>
        <v>0</v>
      </c>
      <c r="S103" s="97">
        <f t="shared" si="64"/>
        <v>0</v>
      </c>
      <c r="T103" s="97">
        <f t="shared" si="64"/>
        <v>0</v>
      </c>
      <c r="U103" s="97">
        <f t="shared" si="64"/>
        <v>0</v>
      </c>
      <c r="V103" s="97">
        <f t="shared" si="64"/>
        <v>0</v>
      </c>
      <c r="W103" s="97">
        <f t="shared" si="64"/>
        <v>0</v>
      </c>
      <c r="X103" s="97">
        <f t="shared" si="64"/>
        <v>0</v>
      </c>
      <c r="Y103" s="97">
        <f t="shared" si="65"/>
        <v>0</v>
      </c>
      <c r="Z103" s="97">
        <f t="shared" si="65"/>
        <v>0</v>
      </c>
      <c r="AA103" s="97">
        <f t="shared" si="65"/>
        <v>0</v>
      </c>
      <c r="AB103" s="97">
        <f t="shared" si="65"/>
        <v>0</v>
      </c>
      <c r="AC103" s="97">
        <f t="shared" si="65"/>
        <v>0</v>
      </c>
      <c r="AD103" s="97">
        <f t="shared" si="65"/>
        <v>0</v>
      </c>
      <c r="AE103" s="97">
        <f t="shared" si="65"/>
        <v>0</v>
      </c>
      <c r="AF103" s="97">
        <f t="shared" si="65"/>
        <v>0</v>
      </c>
      <c r="AG103" s="97">
        <f t="shared" si="65"/>
        <v>0</v>
      </c>
      <c r="AH103" s="97">
        <f t="shared" si="65"/>
        <v>0</v>
      </c>
      <c r="AI103" s="97">
        <f t="shared" si="65"/>
        <v>0</v>
      </c>
      <c r="AJ103" s="97">
        <f t="shared" si="65"/>
        <v>0</v>
      </c>
      <c r="AK103" s="97">
        <f t="shared" si="65"/>
        <v>0</v>
      </c>
      <c r="AL103" s="97">
        <f t="shared" si="65"/>
        <v>0</v>
      </c>
      <c r="AM103" s="97">
        <f t="shared" si="65"/>
        <v>0</v>
      </c>
    </row>
    <row r="104" spans="1:39" ht="24.9" customHeight="1">
      <c r="A104" s="254">
        <v>6</v>
      </c>
      <c r="B104" s="74">
        <v>6211004</v>
      </c>
      <c r="C104" s="75" t="s">
        <v>64</v>
      </c>
      <c r="D104" s="73">
        <f t="shared" si="62"/>
        <v>0</v>
      </c>
      <c r="E104" s="73">
        <f t="shared" si="63"/>
        <v>0</v>
      </c>
      <c r="F104" s="73">
        <f t="shared" si="63"/>
        <v>0</v>
      </c>
      <c r="G104" s="73">
        <f t="shared" si="63"/>
        <v>0</v>
      </c>
      <c r="H104" s="73">
        <f t="shared" si="63"/>
        <v>0</v>
      </c>
      <c r="I104" s="73">
        <f t="shared" si="63"/>
        <v>0</v>
      </c>
      <c r="J104" s="73">
        <f t="shared" si="63"/>
        <v>0</v>
      </c>
      <c r="K104" s="73">
        <f t="shared" si="63"/>
        <v>0</v>
      </c>
      <c r="L104" s="73">
        <f t="shared" si="63"/>
        <v>0</v>
      </c>
      <c r="M104" s="73">
        <f t="shared" si="63"/>
        <v>0</v>
      </c>
      <c r="N104" s="73">
        <f t="shared" si="63"/>
        <v>0</v>
      </c>
      <c r="O104" s="73">
        <f t="shared" si="64"/>
        <v>0</v>
      </c>
      <c r="P104" s="73">
        <f t="shared" si="64"/>
        <v>0</v>
      </c>
      <c r="Q104" s="73">
        <f t="shared" si="64"/>
        <v>0</v>
      </c>
      <c r="R104" s="73">
        <f t="shared" si="64"/>
        <v>0</v>
      </c>
      <c r="S104" s="73">
        <f t="shared" si="64"/>
        <v>0</v>
      </c>
      <c r="T104" s="73">
        <f t="shared" si="64"/>
        <v>0</v>
      </c>
      <c r="U104" s="73">
        <f t="shared" si="64"/>
        <v>0</v>
      </c>
      <c r="V104" s="73">
        <f t="shared" si="64"/>
        <v>0</v>
      </c>
      <c r="W104" s="73">
        <f t="shared" si="64"/>
        <v>0</v>
      </c>
      <c r="X104" s="73">
        <f t="shared" si="64"/>
        <v>0</v>
      </c>
      <c r="Y104" s="73">
        <f t="shared" si="65"/>
        <v>0</v>
      </c>
      <c r="Z104" s="73">
        <f t="shared" si="65"/>
        <v>0</v>
      </c>
      <c r="AA104" s="73">
        <f t="shared" si="65"/>
        <v>0</v>
      </c>
      <c r="AB104" s="73">
        <f t="shared" si="65"/>
        <v>0</v>
      </c>
      <c r="AC104" s="73">
        <f t="shared" si="65"/>
        <v>0</v>
      </c>
      <c r="AD104" s="73">
        <f t="shared" si="65"/>
        <v>0</v>
      </c>
      <c r="AE104" s="73">
        <f t="shared" si="65"/>
        <v>0</v>
      </c>
      <c r="AF104" s="73">
        <f t="shared" si="65"/>
        <v>0</v>
      </c>
      <c r="AG104" s="73">
        <f t="shared" si="65"/>
        <v>0</v>
      </c>
      <c r="AH104" s="73">
        <f t="shared" si="65"/>
        <v>0</v>
      </c>
      <c r="AI104" s="73">
        <f t="shared" si="65"/>
        <v>0</v>
      </c>
      <c r="AJ104" s="73">
        <f t="shared" si="65"/>
        <v>0</v>
      </c>
      <c r="AK104" s="73">
        <f t="shared" si="65"/>
        <v>0</v>
      </c>
      <c r="AL104" s="73">
        <f t="shared" si="65"/>
        <v>0</v>
      </c>
      <c r="AM104" s="73">
        <f t="shared" si="65"/>
        <v>0</v>
      </c>
    </row>
    <row r="105" spans="1:39" ht="24.9" customHeight="1">
      <c r="A105" s="254">
        <v>6</v>
      </c>
      <c r="B105" s="74">
        <v>6211006</v>
      </c>
      <c r="C105" s="75" t="s">
        <v>108</v>
      </c>
      <c r="D105" s="73">
        <f t="shared" si="62"/>
        <v>0</v>
      </c>
      <c r="E105" s="73">
        <f t="shared" si="63"/>
        <v>0</v>
      </c>
      <c r="F105" s="73">
        <f t="shared" si="63"/>
        <v>0</v>
      </c>
      <c r="G105" s="73">
        <f t="shared" si="63"/>
        <v>0</v>
      </c>
      <c r="H105" s="73">
        <f t="shared" si="63"/>
        <v>0</v>
      </c>
      <c r="I105" s="73">
        <f t="shared" si="63"/>
        <v>0</v>
      </c>
      <c r="J105" s="73">
        <f t="shared" si="63"/>
        <v>0</v>
      </c>
      <c r="K105" s="73">
        <f t="shared" si="63"/>
        <v>0</v>
      </c>
      <c r="L105" s="73">
        <f t="shared" si="63"/>
        <v>0</v>
      </c>
      <c r="M105" s="73">
        <f t="shared" si="63"/>
        <v>0</v>
      </c>
      <c r="N105" s="73">
        <f t="shared" si="63"/>
        <v>0</v>
      </c>
      <c r="O105" s="73">
        <f t="shared" si="64"/>
        <v>0</v>
      </c>
      <c r="P105" s="73">
        <f t="shared" si="64"/>
        <v>0</v>
      </c>
      <c r="Q105" s="73">
        <f t="shared" si="64"/>
        <v>0</v>
      </c>
      <c r="R105" s="73">
        <f t="shared" si="64"/>
        <v>0</v>
      </c>
      <c r="S105" s="73">
        <f t="shared" si="64"/>
        <v>0</v>
      </c>
      <c r="T105" s="73">
        <f t="shared" si="64"/>
        <v>0</v>
      </c>
      <c r="U105" s="73">
        <f t="shared" si="64"/>
        <v>0</v>
      </c>
      <c r="V105" s="73">
        <f t="shared" si="64"/>
        <v>0</v>
      </c>
      <c r="W105" s="73">
        <f t="shared" si="64"/>
        <v>0</v>
      </c>
      <c r="X105" s="73">
        <f t="shared" si="64"/>
        <v>0</v>
      </c>
      <c r="Y105" s="73">
        <f t="shared" si="65"/>
        <v>0</v>
      </c>
      <c r="Z105" s="73">
        <f t="shared" si="65"/>
        <v>0</v>
      </c>
      <c r="AA105" s="73">
        <f t="shared" si="65"/>
        <v>0</v>
      </c>
      <c r="AB105" s="73">
        <f t="shared" si="65"/>
        <v>0</v>
      </c>
      <c r="AC105" s="73">
        <f t="shared" si="65"/>
        <v>0</v>
      </c>
      <c r="AD105" s="73">
        <f t="shared" si="65"/>
        <v>0</v>
      </c>
      <c r="AE105" s="73">
        <f t="shared" si="65"/>
        <v>0</v>
      </c>
      <c r="AF105" s="73">
        <f t="shared" si="65"/>
        <v>0</v>
      </c>
      <c r="AG105" s="73">
        <f t="shared" si="65"/>
        <v>0</v>
      </c>
      <c r="AH105" s="73">
        <f t="shared" si="65"/>
        <v>0</v>
      </c>
      <c r="AI105" s="73">
        <f t="shared" si="65"/>
        <v>0</v>
      </c>
      <c r="AJ105" s="73">
        <f t="shared" si="65"/>
        <v>0</v>
      </c>
      <c r="AK105" s="73">
        <f t="shared" si="65"/>
        <v>0</v>
      </c>
      <c r="AL105" s="73">
        <f t="shared" si="65"/>
        <v>0</v>
      </c>
      <c r="AM105" s="73">
        <f t="shared" si="65"/>
        <v>0</v>
      </c>
    </row>
    <row r="106" spans="1:39" s="222" customFormat="1" ht="24.9" customHeight="1">
      <c r="A106" s="226">
        <v>6</v>
      </c>
      <c r="B106" s="96">
        <v>6232001</v>
      </c>
      <c r="C106" s="95" t="s">
        <v>109</v>
      </c>
      <c r="D106" s="97">
        <f t="shared" si="62"/>
        <v>0</v>
      </c>
      <c r="E106" s="97">
        <f t="shared" ref="E106:N114" si="66">SUMIF($B$283:$B$593,$B$5:$B$279,E$283:E$593)</f>
        <v>0</v>
      </c>
      <c r="F106" s="97">
        <f t="shared" si="66"/>
        <v>0</v>
      </c>
      <c r="G106" s="97">
        <f t="shared" si="66"/>
        <v>0</v>
      </c>
      <c r="H106" s="97">
        <f t="shared" si="66"/>
        <v>0</v>
      </c>
      <c r="I106" s="97">
        <f t="shared" si="66"/>
        <v>0</v>
      </c>
      <c r="J106" s="97">
        <f t="shared" si="66"/>
        <v>0</v>
      </c>
      <c r="K106" s="97">
        <f t="shared" si="66"/>
        <v>0</v>
      </c>
      <c r="L106" s="97">
        <f t="shared" si="66"/>
        <v>0</v>
      </c>
      <c r="M106" s="97">
        <f t="shared" si="66"/>
        <v>0</v>
      </c>
      <c r="N106" s="97">
        <f t="shared" si="66"/>
        <v>0</v>
      </c>
      <c r="O106" s="97">
        <f t="shared" ref="O106:X114" si="67">SUMIF($B$283:$B$593,$B$5:$B$279,O$283:O$593)</f>
        <v>0</v>
      </c>
      <c r="P106" s="97">
        <f t="shared" si="67"/>
        <v>0</v>
      </c>
      <c r="Q106" s="97">
        <f t="shared" si="67"/>
        <v>0</v>
      </c>
      <c r="R106" s="97">
        <f t="shared" si="67"/>
        <v>0</v>
      </c>
      <c r="S106" s="97">
        <f t="shared" si="67"/>
        <v>0</v>
      </c>
      <c r="T106" s="97">
        <f t="shared" si="67"/>
        <v>0</v>
      </c>
      <c r="U106" s="97">
        <f t="shared" si="67"/>
        <v>0</v>
      </c>
      <c r="V106" s="97">
        <f t="shared" si="67"/>
        <v>0</v>
      </c>
      <c r="W106" s="97">
        <f t="shared" si="67"/>
        <v>0</v>
      </c>
      <c r="X106" s="97">
        <f t="shared" si="67"/>
        <v>0</v>
      </c>
      <c r="Y106" s="97">
        <f t="shared" ref="Y106:AM114" si="68">SUMIF($B$283:$B$593,$B$5:$B$279,Y$283:Y$593)</f>
        <v>0</v>
      </c>
      <c r="Z106" s="97">
        <f t="shared" si="68"/>
        <v>0</v>
      </c>
      <c r="AA106" s="97">
        <f t="shared" si="68"/>
        <v>0</v>
      </c>
      <c r="AB106" s="97">
        <f t="shared" si="68"/>
        <v>0</v>
      </c>
      <c r="AC106" s="97">
        <f t="shared" si="68"/>
        <v>0</v>
      </c>
      <c r="AD106" s="97">
        <f t="shared" si="68"/>
        <v>0</v>
      </c>
      <c r="AE106" s="97">
        <f t="shared" si="68"/>
        <v>0</v>
      </c>
      <c r="AF106" s="97">
        <f t="shared" si="68"/>
        <v>0</v>
      </c>
      <c r="AG106" s="97">
        <f t="shared" si="68"/>
        <v>0</v>
      </c>
      <c r="AH106" s="97">
        <f t="shared" si="68"/>
        <v>0</v>
      </c>
      <c r="AI106" s="97">
        <f t="shared" si="68"/>
        <v>0</v>
      </c>
      <c r="AJ106" s="97">
        <f t="shared" si="68"/>
        <v>0</v>
      </c>
      <c r="AK106" s="97">
        <f t="shared" si="68"/>
        <v>0</v>
      </c>
      <c r="AL106" s="97">
        <f t="shared" si="68"/>
        <v>0</v>
      </c>
      <c r="AM106" s="97">
        <f t="shared" si="68"/>
        <v>0</v>
      </c>
    </row>
    <row r="107" spans="1:39" ht="24.9" customHeight="1">
      <c r="A107" s="254">
        <v>6</v>
      </c>
      <c r="B107" s="74">
        <v>6232002</v>
      </c>
      <c r="C107" s="75" t="s">
        <v>110</v>
      </c>
      <c r="D107" s="73">
        <f t="shared" si="62"/>
        <v>0</v>
      </c>
      <c r="E107" s="73">
        <f t="shared" si="66"/>
        <v>0</v>
      </c>
      <c r="F107" s="73">
        <f t="shared" si="66"/>
        <v>0</v>
      </c>
      <c r="G107" s="73">
        <f t="shared" si="66"/>
        <v>0</v>
      </c>
      <c r="H107" s="73">
        <f t="shared" si="66"/>
        <v>0</v>
      </c>
      <c r="I107" s="73">
        <f t="shared" si="66"/>
        <v>0</v>
      </c>
      <c r="J107" s="73">
        <f t="shared" si="66"/>
        <v>0</v>
      </c>
      <c r="K107" s="73">
        <f t="shared" si="66"/>
        <v>0</v>
      </c>
      <c r="L107" s="73">
        <f t="shared" si="66"/>
        <v>0</v>
      </c>
      <c r="M107" s="73">
        <f t="shared" si="66"/>
        <v>0</v>
      </c>
      <c r="N107" s="73">
        <f t="shared" si="66"/>
        <v>0</v>
      </c>
      <c r="O107" s="73">
        <f t="shared" si="67"/>
        <v>0</v>
      </c>
      <c r="P107" s="73">
        <f t="shared" si="67"/>
        <v>0</v>
      </c>
      <c r="Q107" s="73">
        <f t="shared" si="67"/>
        <v>0</v>
      </c>
      <c r="R107" s="73">
        <f t="shared" si="67"/>
        <v>0</v>
      </c>
      <c r="S107" s="73">
        <f t="shared" si="67"/>
        <v>0</v>
      </c>
      <c r="T107" s="73">
        <f t="shared" si="67"/>
        <v>0</v>
      </c>
      <c r="U107" s="73">
        <f t="shared" si="67"/>
        <v>0</v>
      </c>
      <c r="V107" s="73">
        <f t="shared" si="67"/>
        <v>0</v>
      </c>
      <c r="W107" s="73">
        <f t="shared" si="67"/>
        <v>0</v>
      </c>
      <c r="X107" s="73">
        <f t="shared" si="67"/>
        <v>0</v>
      </c>
      <c r="Y107" s="73">
        <f t="shared" si="68"/>
        <v>0</v>
      </c>
      <c r="Z107" s="73">
        <f t="shared" si="68"/>
        <v>0</v>
      </c>
      <c r="AA107" s="73">
        <f t="shared" si="68"/>
        <v>0</v>
      </c>
      <c r="AB107" s="73">
        <f t="shared" si="68"/>
        <v>0</v>
      </c>
      <c r="AC107" s="73">
        <f t="shared" si="68"/>
        <v>0</v>
      </c>
      <c r="AD107" s="73">
        <f t="shared" si="68"/>
        <v>0</v>
      </c>
      <c r="AE107" s="73">
        <f t="shared" si="68"/>
        <v>0</v>
      </c>
      <c r="AF107" s="73">
        <f t="shared" si="68"/>
        <v>0</v>
      </c>
      <c r="AG107" s="73">
        <f t="shared" si="68"/>
        <v>0</v>
      </c>
      <c r="AH107" s="73">
        <f t="shared" si="68"/>
        <v>0</v>
      </c>
      <c r="AI107" s="73">
        <f t="shared" si="68"/>
        <v>0</v>
      </c>
      <c r="AJ107" s="73">
        <f t="shared" si="68"/>
        <v>0</v>
      </c>
      <c r="AK107" s="73">
        <f t="shared" si="68"/>
        <v>0</v>
      </c>
      <c r="AL107" s="73">
        <f t="shared" si="68"/>
        <v>0</v>
      </c>
      <c r="AM107" s="73">
        <f t="shared" si="68"/>
        <v>0</v>
      </c>
    </row>
    <row r="108" spans="1:39" ht="24.9" customHeight="1">
      <c r="A108" s="254">
        <v>6</v>
      </c>
      <c r="B108" s="74">
        <v>6232003</v>
      </c>
      <c r="C108" s="75" t="s">
        <v>111</v>
      </c>
      <c r="D108" s="73">
        <f t="shared" si="62"/>
        <v>0</v>
      </c>
      <c r="E108" s="73">
        <f t="shared" si="66"/>
        <v>0</v>
      </c>
      <c r="F108" s="73">
        <f t="shared" si="66"/>
        <v>0</v>
      </c>
      <c r="G108" s="73">
        <f t="shared" si="66"/>
        <v>0</v>
      </c>
      <c r="H108" s="73">
        <f t="shared" si="66"/>
        <v>0</v>
      </c>
      <c r="I108" s="73">
        <f t="shared" si="66"/>
        <v>0</v>
      </c>
      <c r="J108" s="73">
        <f t="shared" si="66"/>
        <v>0</v>
      </c>
      <c r="K108" s="73">
        <f t="shared" si="66"/>
        <v>0</v>
      </c>
      <c r="L108" s="73">
        <f t="shared" si="66"/>
        <v>0</v>
      </c>
      <c r="M108" s="73">
        <f t="shared" si="66"/>
        <v>0</v>
      </c>
      <c r="N108" s="73">
        <f t="shared" si="66"/>
        <v>0</v>
      </c>
      <c r="O108" s="73">
        <f t="shared" si="67"/>
        <v>0</v>
      </c>
      <c r="P108" s="73">
        <f t="shared" si="67"/>
        <v>0</v>
      </c>
      <c r="Q108" s="73">
        <f t="shared" si="67"/>
        <v>0</v>
      </c>
      <c r="R108" s="73">
        <f t="shared" si="67"/>
        <v>0</v>
      </c>
      <c r="S108" s="73">
        <f t="shared" si="67"/>
        <v>0</v>
      </c>
      <c r="T108" s="73">
        <f t="shared" si="67"/>
        <v>0</v>
      </c>
      <c r="U108" s="73">
        <f t="shared" si="67"/>
        <v>0</v>
      </c>
      <c r="V108" s="73">
        <f t="shared" si="67"/>
        <v>0</v>
      </c>
      <c r="W108" s="73">
        <f t="shared" si="67"/>
        <v>0</v>
      </c>
      <c r="X108" s="73">
        <f t="shared" si="67"/>
        <v>0</v>
      </c>
      <c r="Y108" s="73">
        <f t="shared" si="68"/>
        <v>0</v>
      </c>
      <c r="Z108" s="73">
        <f t="shared" si="68"/>
        <v>0</v>
      </c>
      <c r="AA108" s="73">
        <f t="shared" si="68"/>
        <v>0</v>
      </c>
      <c r="AB108" s="73">
        <f t="shared" si="68"/>
        <v>0</v>
      </c>
      <c r="AC108" s="73">
        <f t="shared" si="68"/>
        <v>0</v>
      </c>
      <c r="AD108" s="73">
        <f t="shared" si="68"/>
        <v>0</v>
      </c>
      <c r="AE108" s="73">
        <f t="shared" si="68"/>
        <v>0</v>
      </c>
      <c r="AF108" s="73">
        <f t="shared" si="68"/>
        <v>0</v>
      </c>
      <c r="AG108" s="73">
        <f t="shared" si="68"/>
        <v>0</v>
      </c>
      <c r="AH108" s="73">
        <f t="shared" si="68"/>
        <v>0</v>
      </c>
      <c r="AI108" s="73">
        <f t="shared" si="68"/>
        <v>0</v>
      </c>
      <c r="AJ108" s="73">
        <f t="shared" si="68"/>
        <v>0</v>
      </c>
      <c r="AK108" s="73">
        <f t="shared" si="68"/>
        <v>0</v>
      </c>
      <c r="AL108" s="73">
        <f t="shared" si="68"/>
        <v>0</v>
      </c>
      <c r="AM108" s="73">
        <f t="shared" si="68"/>
        <v>0</v>
      </c>
    </row>
    <row r="109" spans="1:39" ht="24.9" customHeight="1">
      <c r="A109" s="254">
        <v>6</v>
      </c>
      <c r="B109" s="74">
        <v>6232004</v>
      </c>
      <c r="C109" s="75" t="s">
        <v>112</v>
      </c>
      <c r="D109" s="73">
        <f t="shared" si="62"/>
        <v>0</v>
      </c>
      <c r="E109" s="73">
        <f t="shared" si="66"/>
        <v>0</v>
      </c>
      <c r="F109" s="73">
        <f t="shared" si="66"/>
        <v>0</v>
      </c>
      <c r="G109" s="73">
        <f t="shared" si="66"/>
        <v>0</v>
      </c>
      <c r="H109" s="73">
        <f t="shared" si="66"/>
        <v>0</v>
      </c>
      <c r="I109" s="73">
        <f t="shared" si="66"/>
        <v>0</v>
      </c>
      <c r="J109" s="73">
        <f t="shared" si="66"/>
        <v>0</v>
      </c>
      <c r="K109" s="73">
        <f t="shared" si="66"/>
        <v>0</v>
      </c>
      <c r="L109" s="73">
        <f t="shared" si="66"/>
        <v>0</v>
      </c>
      <c r="M109" s="73">
        <f t="shared" si="66"/>
        <v>0</v>
      </c>
      <c r="N109" s="73">
        <f t="shared" si="66"/>
        <v>0</v>
      </c>
      <c r="O109" s="73">
        <f t="shared" si="67"/>
        <v>0</v>
      </c>
      <c r="P109" s="73">
        <f t="shared" si="67"/>
        <v>0</v>
      </c>
      <c r="Q109" s="73">
        <f t="shared" si="67"/>
        <v>0</v>
      </c>
      <c r="R109" s="73">
        <f t="shared" si="67"/>
        <v>0</v>
      </c>
      <c r="S109" s="73">
        <f t="shared" si="67"/>
        <v>0</v>
      </c>
      <c r="T109" s="73">
        <f t="shared" si="67"/>
        <v>0</v>
      </c>
      <c r="U109" s="73">
        <f t="shared" si="67"/>
        <v>0</v>
      </c>
      <c r="V109" s="73">
        <f t="shared" si="67"/>
        <v>0</v>
      </c>
      <c r="W109" s="73">
        <f t="shared" si="67"/>
        <v>0</v>
      </c>
      <c r="X109" s="73">
        <f t="shared" si="67"/>
        <v>0</v>
      </c>
      <c r="Y109" s="73">
        <f t="shared" si="68"/>
        <v>0</v>
      </c>
      <c r="Z109" s="73">
        <f t="shared" si="68"/>
        <v>0</v>
      </c>
      <c r="AA109" s="73">
        <f t="shared" si="68"/>
        <v>0</v>
      </c>
      <c r="AB109" s="73">
        <f t="shared" si="68"/>
        <v>0</v>
      </c>
      <c r="AC109" s="73">
        <f t="shared" si="68"/>
        <v>0</v>
      </c>
      <c r="AD109" s="73">
        <f t="shared" si="68"/>
        <v>0</v>
      </c>
      <c r="AE109" s="73">
        <f t="shared" si="68"/>
        <v>0</v>
      </c>
      <c r="AF109" s="73">
        <f t="shared" si="68"/>
        <v>0</v>
      </c>
      <c r="AG109" s="73">
        <f t="shared" si="68"/>
        <v>0</v>
      </c>
      <c r="AH109" s="73">
        <f t="shared" si="68"/>
        <v>0</v>
      </c>
      <c r="AI109" s="73">
        <f t="shared" si="68"/>
        <v>0</v>
      </c>
      <c r="AJ109" s="73">
        <f t="shared" si="68"/>
        <v>0</v>
      </c>
      <c r="AK109" s="73">
        <f t="shared" si="68"/>
        <v>0</v>
      </c>
      <c r="AL109" s="73">
        <f t="shared" si="68"/>
        <v>0</v>
      </c>
      <c r="AM109" s="73">
        <f t="shared" si="68"/>
        <v>0</v>
      </c>
    </row>
    <row r="110" spans="1:39" ht="24.9" customHeight="1">
      <c r="A110" s="254">
        <v>6</v>
      </c>
      <c r="B110" s="74">
        <v>6232005</v>
      </c>
      <c r="C110" s="75" t="s">
        <v>113</v>
      </c>
      <c r="D110" s="73">
        <f t="shared" si="62"/>
        <v>0</v>
      </c>
      <c r="E110" s="73">
        <f t="shared" si="66"/>
        <v>0</v>
      </c>
      <c r="F110" s="73">
        <f t="shared" si="66"/>
        <v>0</v>
      </c>
      <c r="G110" s="73">
        <f t="shared" si="66"/>
        <v>0</v>
      </c>
      <c r="H110" s="73">
        <f t="shared" si="66"/>
        <v>0</v>
      </c>
      <c r="I110" s="73">
        <f t="shared" si="66"/>
        <v>0</v>
      </c>
      <c r="J110" s="73">
        <f t="shared" si="66"/>
        <v>0</v>
      </c>
      <c r="K110" s="73">
        <f t="shared" si="66"/>
        <v>0</v>
      </c>
      <c r="L110" s="73">
        <f t="shared" si="66"/>
        <v>0</v>
      </c>
      <c r="M110" s="73">
        <f t="shared" si="66"/>
        <v>0</v>
      </c>
      <c r="N110" s="73">
        <f t="shared" si="66"/>
        <v>0</v>
      </c>
      <c r="O110" s="73">
        <f t="shared" si="67"/>
        <v>0</v>
      </c>
      <c r="P110" s="73">
        <f t="shared" si="67"/>
        <v>0</v>
      </c>
      <c r="Q110" s="73">
        <f t="shared" si="67"/>
        <v>0</v>
      </c>
      <c r="R110" s="73">
        <f t="shared" si="67"/>
        <v>0</v>
      </c>
      <c r="S110" s="73">
        <f t="shared" si="67"/>
        <v>0</v>
      </c>
      <c r="T110" s="73">
        <f t="shared" si="67"/>
        <v>0</v>
      </c>
      <c r="U110" s="73">
        <f t="shared" si="67"/>
        <v>0</v>
      </c>
      <c r="V110" s="73">
        <f t="shared" si="67"/>
        <v>0</v>
      </c>
      <c r="W110" s="73">
        <f t="shared" si="67"/>
        <v>0</v>
      </c>
      <c r="X110" s="73">
        <f t="shared" si="67"/>
        <v>0</v>
      </c>
      <c r="Y110" s="73">
        <f t="shared" si="68"/>
        <v>0</v>
      </c>
      <c r="Z110" s="73">
        <f t="shared" si="68"/>
        <v>0</v>
      </c>
      <c r="AA110" s="73">
        <f t="shared" si="68"/>
        <v>0</v>
      </c>
      <c r="AB110" s="73">
        <f t="shared" si="68"/>
        <v>0</v>
      </c>
      <c r="AC110" s="73">
        <f t="shared" si="68"/>
        <v>0</v>
      </c>
      <c r="AD110" s="73">
        <f t="shared" si="68"/>
        <v>0</v>
      </c>
      <c r="AE110" s="73">
        <f t="shared" si="68"/>
        <v>0</v>
      </c>
      <c r="AF110" s="73">
        <f t="shared" si="68"/>
        <v>0</v>
      </c>
      <c r="AG110" s="73">
        <f t="shared" si="68"/>
        <v>0</v>
      </c>
      <c r="AH110" s="73">
        <f t="shared" si="68"/>
        <v>0</v>
      </c>
      <c r="AI110" s="73">
        <f t="shared" si="68"/>
        <v>0</v>
      </c>
      <c r="AJ110" s="73">
        <f t="shared" si="68"/>
        <v>0</v>
      </c>
      <c r="AK110" s="73">
        <f t="shared" si="68"/>
        <v>0</v>
      </c>
      <c r="AL110" s="73">
        <f t="shared" si="68"/>
        <v>0</v>
      </c>
      <c r="AM110" s="73">
        <f t="shared" si="68"/>
        <v>0</v>
      </c>
    </row>
    <row r="111" spans="1:39" s="222" customFormat="1" ht="24.9" customHeight="1">
      <c r="A111" s="226">
        <v>6</v>
      </c>
      <c r="B111" s="96">
        <v>6242001</v>
      </c>
      <c r="C111" s="95" t="s">
        <v>114</v>
      </c>
      <c r="D111" s="97">
        <f t="shared" si="62"/>
        <v>0</v>
      </c>
      <c r="E111" s="97">
        <f t="shared" si="66"/>
        <v>0</v>
      </c>
      <c r="F111" s="97">
        <f t="shared" si="66"/>
        <v>0</v>
      </c>
      <c r="G111" s="97">
        <f t="shared" si="66"/>
        <v>0</v>
      </c>
      <c r="H111" s="97">
        <f t="shared" si="66"/>
        <v>0</v>
      </c>
      <c r="I111" s="97">
        <f t="shared" si="66"/>
        <v>0</v>
      </c>
      <c r="J111" s="97">
        <f t="shared" si="66"/>
        <v>0</v>
      </c>
      <c r="K111" s="97">
        <f t="shared" si="66"/>
        <v>0</v>
      </c>
      <c r="L111" s="97">
        <f t="shared" si="66"/>
        <v>0</v>
      </c>
      <c r="M111" s="97">
        <f t="shared" si="66"/>
        <v>0</v>
      </c>
      <c r="N111" s="97">
        <f t="shared" si="66"/>
        <v>0</v>
      </c>
      <c r="O111" s="97">
        <f t="shared" si="67"/>
        <v>0</v>
      </c>
      <c r="P111" s="97">
        <f t="shared" si="67"/>
        <v>0</v>
      </c>
      <c r="Q111" s="97">
        <f t="shared" si="67"/>
        <v>0</v>
      </c>
      <c r="R111" s="97">
        <f t="shared" si="67"/>
        <v>0</v>
      </c>
      <c r="S111" s="97">
        <f t="shared" si="67"/>
        <v>0</v>
      </c>
      <c r="T111" s="97">
        <f t="shared" si="67"/>
        <v>0</v>
      </c>
      <c r="U111" s="97">
        <f t="shared" si="67"/>
        <v>0</v>
      </c>
      <c r="V111" s="97">
        <f t="shared" si="67"/>
        <v>0</v>
      </c>
      <c r="W111" s="97">
        <f t="shared" si="67"/>
        <v>0</v>
      </c>
      <c r="X111" s="97">
        <f t="shared" si="67"/>
        <v>0</v>
      </c>
      <c r="Y111" s="97">
        <f t="shared" si="68"/>
        <v>0</v>
      </c>
      <c r="Z111" s="97">
        <f t="shared" si="68"/>
        <v>0</v>
      </c>
      <c r="AA111" s="97">
        <f t="shared" si="68"/>
        <v>0</v>
      </c>
      <c r="AB111" s="97">
        <f t="shared" si="68"/>
        <v>0</v>
      </c>
      <c r="AC111" s="97">
        <f t="shared" si="68"/>
        <v>0</v>
      </c>
      <c r="AD111" s="97">
        <f t="shared" si="68"/>
        <v>0</v>
      </c>
      <c r="AE111" s="97">
        <f t="shared" si="68"/>
        <v>0</v>
      </c>
      <c r="AF111" s="97">
        <f t="shared" si="68"/>
        <v>0</v>
      </c>
      <c r="AG111" s="97">
        <f t="shared" si="68"/>
        <v>0</v>
      </c>
      <c r="AH111" s="97">
        <f t="shared" si="68"/>
        <v>0</v>
      </c>
      <c r="AI111" s="97">
        <f t="shared" si="68"/>
        <v>0</v>
      </c>
      <c r="AJ111" s="97">
        <f t="shared" si="68"/>
        <v>0</v>
      </c>
      <c r="AK111" s="97">
        <f t="shared" si="68"/>
        <v>0</v>
      </c>
      <c r="AL111" s="97">
        <f t="shared" si="68"/>
        <v>0</v>
      </c>
      <c r="AM111" s="97">
        <f t="shared" si="68"/>
        <v>0</v>
      </c>
    </row>
    <row r="112" spans="1:39" s="222" customFormat="1" ht="24.9" customHeight="1">
      <c r="A112" s="226">
        <v>6</v>
      </c>
      <c r="B112" s="96">
        <v>6242002</v>
      </c>
      <c r="C112" s="95" t="s">
        <v>115</v>
      </c>
      <c r="D112" s="97">
        <f t="shared" si="62"/>
        <v>0</v>
      </c>
      <c r="E112" s="97">
        <f t="shared" si="66"/>
        <v>0</v>
      </c>
      <c r="F112" s="97">
        <f t="shared" si="66"/>
        <v>0</v>
      </c>
      <c r="G112" s="97">
        <f t="shared" si="66"/>
        <v>0</v>
      </c>
      <c r="H112" s="97">
        <f t="shared" si="66"/>
        <v>0</v>
      </c>
      <c r="I112" s="97">
        <f t="shared" si="66"/>
        <v>0</v>
      </c>
      <c r="J112" s="97">
        <f t="shared" si="66"/>
        <v>0</v>
      </c>
      <c r="K112" s="97">
        <f t="shared" si="66"/>
        <v>0</v>
      </c>
      <c r="L112" s="97">
        <f t="shared" si="66"/>
        <v>0</v>
      </c>
      <c r="M112" s="97">
        <f t="shared" si="66"/>
        <v>0</v>
      </c>
      <c r="N112" s="97">
        <f t="shared" si="66"/>
        <v>0</v>
      </c>
      <c r="O112" s="97">
        <f t="shared" si="67"/>
        <v>0</v>
      </c>
      <c r="P112" s="97">
        <f t="shared" si="67"/>
        <v>0</v>
      </c>
      <c r="Q112" s="97">
        <f t="shared" si="67"/>
        <v>0</v>
      </c>
      <c r="R112" s="97">
        <f t="shared" si="67"/>
        <v>0</v>
      </c>
      <c r="S112" s="97">
        <f t="shared" si="67"/>
        <v>0</v>
      </c>
      <c r="T112" s="97">
        <f t="shared" si="67"/>
        <v>0</v>
      </c>
      <c r="U112" s="97">
        <f t="shared" si="67"/>
        <v>0</v>
      </c>
      <c r="V112" s="97">
        <f t="shared" si="67"/>
        <v>0</v>
      </c>
      <c r="W112" s="97">
        <f t="shared" si="67"/>
        <v>0</v>
      </c>
      <c r="X112" s="97">
        <f t="shared" si="67"/>
        <v>0</v>
      </c>
      <c r="Y112" s="97">
        <f t="shared" si="68"/>
        <v>0</v>
      </c>
      <c r="Z112" s="97">
        <f t="shared" si="68"/>
        <v>0</v>
      </c>
      <c r="AA112" s="97">
        <f t="shared" si="68"/>
        <v>0</v>
      </c>
      <c r="AB112" s="97">
        <f t="shared" si="68"/>
        <v>0</v>
      </c>
      <c r="AC112" s="97">
        <f t="shared" si="68"/>
        <v>0</v>
      </c>
      <c r="AD112" s="97">
        <f t="shared" si="68"/>
        <v>0</v>
      </c>
      <c r="AE112" s="97">
        <f t="shared" si="68"/>
        <v>0</v>
      </c>
      <c r="AF112" s="97">
        <f t="shared" si="68"/>
        <v>0</v>
      </c>
      <c r="AG112" s="97">
        <f t="shared" si="68"/>
        <v>0</v>
      </c>
      <c r="AH112" s="97">
        <f t="shared" si="68"/>
        <v>0</v>
      </c>
      <c r="AI112" s="97">
        <f t="shared" si="68"/>
        <v>0</v>
      </c>
      <c r="AJ112" s="97">
        <f t="shared" si="68"/>
        <v>0</v>
      </c>
      <c r="AK112" s="97">
        <f t="shared" si="68"/>
        <v>0</v>
      </c>
      <c r="AL112" s="97">
        <f t="shared" si="68"/>
        <v>0</v>
      </c>
      <c r="AM112" s="97">
        <f t="shared" si="68"/>
        <v>0</v>
      </c>
    </row>
    <row r="113" spans="1:42" ht="24.9" customHeight="1">
      <c r="A113" s="254">
        <v>6</v>
      </c>
      <c r="B113" s="74">
        <v>6242003</v>
      </c>
      <c r="C113" s="75" t="s">
        <v>116</v>
      </c>
      <c r="D113" s="73">
        <f t="shared" si="62"/>
        <v>0</v>
      </c>
      <c r="E113" s="73">
        <f t="shared" si="66"/>
        <v>0</v>
      </c>
      <c r="F113" s="73">
        <f t="shared" si="66"/>
        <v>0</v>
      </c>
      <c r="G113" s="73">
        <f t="shared" si="66"/>
        <v>0</v>
      </c>
      <c r="H113" s="73">
        <f t="shared" si="66"/>
        <v>0</v>
      </c>
      <c r="I113" s="73">
        <f t="shared" si="66"/>
        <v>0</v>
      </c>
      <c r="J113" s="73">
        <f t="shared" si="66"/>
        <v>0</v>
      </c>
      <c r="K113" s="73">
        <f t="shared" si="66"/>
        <v>0</v>
      </c>
      <c r="L113" s="73">
        <f t="shared" si="66"/>
        <v>0</v>
      </c>
      <c r="M113" s="73">
        <f t="shared" si="66"/>
        <v>0</v>
      </c>
      <c r="N113" s="73">
        <f t="shared" si="66"/>
        <v>0</v>
      </c>
      <c r="O113" s="73">
        <f t="shared" si="67"/>
        <v>0</v>
      </c>
      <c r="P113" s="73">
        <f t="shared" si="67"/>
        <v>0</v>
      </c>
      <c r="Q113" s="73">
        <f t="shared" si="67"/>
        <v>0</v>
      </c>
      <c r="R113" s="73">
        <f t="shared" si="67"/>
        <v>0</v>
      </c>
      <c r="S113" s="73">
        <f t="shared" si="67"/>
        <v>0</v>
      </c>
      <c r="T113" s="73">
        <f t="shared" si="67"/>
        <v>0</v>
      </c>
      <c r="U113" s="73">
        <f t="shared" si="67"/>
        <v>0</v>
      </c>
      <c r="V113" s="73">
        <f t="shared" si="67"/>
        <v>0</v>
      </c>
      <c r="W113" s="73">
        <f t="shared" si="67"/>
        <v>0</v>
      </c>
      <c r="X113" s="73">
        <f t="shared" si="67"/>
        <v>0</v>
      </c>
      <c r="Y113" s="73">
        <f t="shared" si="68"/>
        <v>0</v>
      </c>
      <c r="Z113" s="73">
        <f t="shared" si="68"/>
        <v>0</v>
      </c>
      <c r="AA113" s="73">
        <f t="shared" si="68"/>
        <v>0</v>
      </c>
      <c r="AB113" s="73">
        <f t="shared" si="68"/>
        <v>0</v>
      </c>
      <c r="AC113" s="73">
        <f t="shared" si="68"/>
        <v>0</v>
      </c>
      <c r="AD113" s="73">
        <f t="shared" si="68"/>
        <v>0</v>
      </c>
      <c r="AE113" s="73">
        <f t="shared" si="68"/>
        <v>0</v>
      </c>
      <c r="AF113" s="73">
        <f t="shared" si="68"/>
        <v>0</v>
      </c>
      <c r="AG113" s="73">
        <f t="shared" si="68"/>
        <v>0</v>
      </c>
      <c r="AH113" s="73">
        <f t="shared" si="68"/>
        <v>0</v>
      </c>
      <c r="AI113" s="73">
        <f t="shared" si="68"/>
        <v>0</v>
      </c>
      <c r="AJ113" s="73">
        <f t="shared" si="68"/>
        <v>0</v>
      </c>
      <c r="AK113" s="73">
        <f t="shared" si="68"/>
        <v>0</v>
      </c>
      <c r="AL113" s="73">
        <f t="shared" si="68"/>
        <v>0</v>
      </c>
      <c r="AM113" s="73">
        <f t="shared" si="68"/>
        <v>0</v>
      </c>
    </row>
    <row r="114" spans="1:42" ht="24.9" customHeight="1">
      <c r="A114" s="254">
        <v>6</v>
      </c>
      <c r="B114" s="74">
        <v>6242004</v>
      </c>
      <c r="C114" s="75" t="s">
        <v>117</v>
      </c>
      <c r="D114" s="73">
        <f t="shared" si="62"/>
        <v>0</v>
      </c>
      <c r="E114" s="73">
        <f t="shared" si="66"/>
        <v>0</v>
      </c>
      <c r="F114" s="73">
        <f t="shared" si="66"/>
        <v>0</v>
      </c>
      <c r="G114" s="73">
        <f t="shared" si="66"/>
        <v>0</v>
      </c>
      <c r="H114" s="73">
        <f t="shared" si="66"/>
        <v>0</v>
      </c>
      <c r="I114" s="73">
        <f t="shared" si="66"/>
        <v>0</v>
      </c>
      <c r="J114" s="73">
        <f t="shared" si="66"/>
        <v>0</v>
      </c>
      <c r="K114" s="73">
        <f t="shared" si="66"/>
        <v>0</v>
      </c>
      <c r="L114" s="73">
        <f t="shared" si="66"/>
        <v>0</v>
      </c>
      <c r="M114" s="73">
        <f t="shared" si="66"/>
        <v>0</v>
      </c>
      <c r="N114" s="73">
        <f t="shared" si="66"/>
        <v>0</v>
      </c>
      <c r="O114" s="73">
        <f t="shared" si="67"/>
        <v>0</v>
      </c>
      <c r="P114" s="73">
        <f t="shared" si="67"/>
        <v>0</v>
      </c>
      <c r="Q114" s="73">
        <f t="shared" si="67"/>
        <v>0</v>
      </c>
      <c r="R114" s="73">
        <f t="shared" si="67"/>
        <v>0</v>
      </c>
      <c r="S114" s="73">
        <f t="shared" si="67"/>
        <v>0</v>
      </c>
      <c r="T114" s="73">
        <f t="shared" si="67"/>
        <v>0</v>
      </c>
      <c r="U114" s="73">
        <f t="shared" si="67"/>
        <v>0</v>
      </c>
      <c r="V114" s="73">
        <f t="shared" si="67"/>
        <v>0</v>
      </c>
      <c r="W114" s="73">
        <f t="shared" si="67"/>
        <v>0</v>
      </c>
      <c r="X114" s="73">
        <f t="shared" si="67"/>
        <v>0</v>
      </c>
      <c r="Y114" s="73">
        <f t="shared" si="68"/>
        <v>0</v>
      </c>
      <c r="Z114" s="73">
        <f t="shared" si="68"/>
        <v>0</v>
      </c>
      <c r="AA114" s="73">
        <f t="shared" si="68"/>
        <v>0</v>
      </c>
      <c r="AB114" s="73">
        <f t="shared" si="68"/>
        <v>0</v>
      </c>
      <c r="AC114" s="73">
        <f t="shared" si="68"/>
        <v>0</v>
      </c>
      <c r="AD114" s="73">
        <f t="shared" si="68"/>
        <v>0</v>
      </c>
      <c r="AE114" s="73">
        <f t="shared" si="68"/>
        <v>0</v>
      </c>
      <c r="AF114" s="73">
        <f t="shared" si="68"/>
        <v>0</v>
      </c>
      <c r="AG114" s="73">
        <f t="shared" si="68"/>
        <v>0</v>
      </c>
      <c r="AH114" s="73">
        <f t="shared" si="68"/>
        <v>0</v>
      </c>
      <c r="AI114" s="73">
        <f t="shared" si="68"/>
        <v>0</v>
      </c>
      <c r="AJ114" s="73">
        <f t="shared" si="68"/>
        <v>0</v>
      </c>
      <c r="AK114" s="73">
        <f t="shared" si="68"/>
        <v>0</v>
      </c>
      <c r="AL114" s="73">
        <f t="shared" si="68"/>
        <v>0</v>
      </c>
      <c r="AM114" s="73">
        <f t="shared" si="68"/>
        <v>0</v>
      </c>
    </row>
    <row r="115" spans="1:42" ht="24.9" customHeight="1">
      <c r="A115" s="254" t="s">
        <v>652</v>
      </c>
      <c r="B115" s="92"/>
      <c r="C115" s="93" t="s">
        <v>118</v>
      </c>
      <c r="D115" s="94">
        <f>SUM(D116:D162)</f>
        <v>0</v>
      </c>
      <c r="E115" s="94">
        <f>SUM(E116:E162)</f>
        <v>0</v>
      </c>
      <c r="F115" s="94">
        <f>SUM(F116:F162)</f>
        <v>0</v>
      </c>
      <c r="G115" s="94">
        <f t="shared" ref="E115:AM115" si="69">SUM(G116:G162)</f>
        <v>0</v>
      </c>
      <c r="H115" s="94">
        <f t="shared" si="69"/>
        <v>0</v>
      </c>
      <c r="I115" s="94">
        <f t="shared" si="69"/>
        <v>0</v>
      </c>
      <c r="J115" s="94">
        <f t="shared" si="69"/>
        <v>0</v>
      </c>
      <c r="K115" s="94">
        <f t="shared" si="69"/>
        <v>0</v>
      </c>
      <c r="L115" s="94">
        <f t="shared" si="69"/>
        <v>0</v>
      </c>
      <c r="M115" s="94">
        <f t="shared" si="69"/>
        <v>0</v>
      </c>
      <c r="N115" s="94">
        <f t="shared" si="69"/>
        <v>0</v>
      </c>
      <c r="O115" s="94">
        <f t="shared" si="69"/>
        <v>0</v>
      </c>
      <c r="P115" s="94">
        <f t="shared" si="69"/>
        <v>0</v>
      </c>
      <c r="Q115" s="94">
        <f t="shared" si="69"/>
        <v>0</v>
      </c>
      <c r="R115" s="94">
        <f t="shared" si="69"/>
        <v>0</v>
      </c>
      <c r="S115" s="94">
        <f t="shared" si="69"/>
        <v>0</v>
      </c>
      <c r="T115" s="94">
        <f t="shared" si="69"/>
        <v>0</v>
      </c>
      <c r="U115" s="94">
        <f t="shared" si="69"/>
        <v>0</v>
      </c>
      <c r="V115" s="94">
        <f t="shared" si="69"/>
        <v>0</v>
      </c>
      <c r="W115" s="94">
        <f t="shared" si="69"/>
        <v>0</v>
      </c>
      <c r="X115" s="94">
        <f t="shared" si="69"/>
        <v>0</v>
      </c>
      <c r="Y115" s="94">
        <f t="shared" si="69"/>
        <v>0</v>
      </c>
      <c r="Z115" s="94">
        <f t="shared" si="69"/>
        <v>0</v>
      </c>
      <c r="AA115" s="94">
        <f t="shared" si="69"/>
        <v>0</v>
      </c>
      <c r="AB115" s="94">
        <f t="shared" si="69"/>
        <v>0</v>
      </c>
      <c r="AC115" s="94">
        <f t="shared" si="69"/>
        <v>0</v>
      </c>
      <c r="AD115" s="94">
        <f t="shared" si="69"/>
        <v>0</v>
      </c>
      <c r="AE115" s="94">
        <f t="shared" si="69"/>
        <v>0</v>
      </c>
      <c r="AF115" s="94">
        <f t="shared" si="69"/>
        <v>0</v>
      </c>
      <c r="AG115" s="94">
        <f t="shared" si="69"/>
        <v>0</v>
      </c>
      <c r="AH115" s="94">
        <f t="shared" si="69"/>
        <v>0</v>
      </c>
      <c r="AI115" s="94">
        <f t="shared" si="69"/>
        <v>0</v>
      </c>
      <c r="AJ115" s="94">
        <f t="shared" si="69"/>
        <v>0</v>
      </c>
      <c r="AK115" s="94">
        <f t="shared" si="69"/>
        <v>0</v>
      </c>
      <c r="AL115" s="94">
        <f t="shared" si="69"/>
        <v>0</v>
      </c>
      <c r="AM115" s="94">
        <f t="shared" si="69"/>
        <v>0</v>
      </c>
      <c r="AN115" s="94">
        <f t="shared" ref="AN115:AP115" si="70">SUM(AN119:AN162)</f>
        <v>0</v>
      </c>
      <c r="AO115" s="94">
        <f t="shared" si="70"/>
        <v>0</v>
      </c>
      <c r="AP115" s="94">
        <f t="shared" si="70"/>
        <v>0</v>
      </c>
    </row>
    <row r="116" spans="1:42" s="222" customFormat="1" ht="24.9" customHeight="1">
      <c r="A116" s="226">
        <v>5</v>
      </c>
      <c r="B116" s="96">
        <v>5312001</v>
      </c>
      <c r="C116" s="95" t="s">
        <v>719</v>
      </c>
      <c r="D116" s="73">
        <f t="shared" ref="D116:D118" si="71">SUM(E116:AM116)</f>
        <v>0</v>
      </c>
      <c r="E116" s="73">
        <f t="shared" ref="E116:N125" si="72">SUMIF($B$283:$B$593,$B$5:$B$279,E$283:E$593)</f>
        <v>0</v>
      </c>
      <c r="F116" s="73">
        <f t="shared" si="72"/>
        <v>0</v>
      </c>
      <c r="G116" s="73">
        <f t="shared" si="72"/>
        <v>0</v>
      </c>
      <c r="H116" s="73">
        <f t="shared" si="72"/>
        <v>0</v>
      </c>
      <c r="I116" s="73">
        <f t="shared" si="72"/>
        <v>0</v>
      </c>
      <c r="J116" s="73">
        <f t="shared" si="72"/>
        <v>0</v>
      </c>
      <c r="K116" s="73">
        <f t="shared" si="72"/>
        <v>0</v>
      </c>
      <c r="L116" s="73">
        <f t="shared" si="72"/>
        <v>0</v>
      </c>
      <c r="M116" s="73">
        <f t="shared" si="72"/>
        <v>0</v>
      </c>
      <c r="N116" s="73">
        <f t="shared" si="72"/>
        <v>0</v>
      </c>
      <c r="O116" s="73">
        <f t="shared" ref="O116:X125" si="73">SUMIF($B$283:$B$593,$B$5:$B$279,O$283:O$593)</f>
        <v>0</v>
      </c>
      <c r="P116" s="73">
        <f t="shared" si="73"/>
        <v>0</v>
      </c>
      <c r="Q116" s="73">
        <f t="shared" si="73"/>
        <v>0</v>
      </c>
      <c r="R116" s="73">
        <f t="shared" si="73"/>
        <v>0</v>
      </c>
      <c r="S116" s="73">
        <f t="shared" si="73"/>
        <v>0</v>
      </c>
      <c r="T116" s="73">
        <f t="shared" si="73"/>
        <v>0</v>
      </c>
      <c r="U116" s="73">
        <f t="shared" si="73"/>
        <v>0</v>
      </c>
      <c r="V116" s="73">
        <f t="shared" si="73"/>
        <v>0</v>
      </c>
      <c r="W116" s="73">
        <f t="shared" si="73"/>
        <v>0</v>
      </c>
      <c r="X116" s="73">
        <f t="shared" si="73"/>
        <v>0</v>
      </c>
      <c r="Y116" s="73">
        <f t="shared" ref="Y116:AM125" si="74">SUMIF($B$283:$B$593,$B$5:$B$279,Y$283:Y$593)</f>
        <v>0</v>
      </c>
      <c r="Z116" s="73">
        <f t="shared" si="74"/>
        <v>0</v>
      </c>
      <c r="AA116" s="73">
        <f t="shared" si="74"/>
        <v>0</v>
      </c>
      <c r="AB116" s="73">
        <f t="shared" si="74"/>
        <v>0</v>
      </c>
      <c r="AC116" s="73">
        <f t="shared" si="74"/>
        <v>0</v>
      </c>
      <c r="AD116" s="73">
        <f t="shared" si="74"/>
        <v>0</v>
      </c>
      <c r="AE116" s="73">
        <f t="shared" si="74"/>
        <v>0</v>
      </c>
      <c r="AF116" s="73">
        <f t="shared" si="74"/>
        <v>0</v>
      </c>
      <c r="AG116" s="73">
        <f t="shared" si="74"/>
        <v>0</v>
      </c>
      <c r="AH116" s="73">
        <f t="shared" si="74"/>
        <v>0</v>
      </c>
      <c r="AI116" s="73">
        <f t="shared" si="74"/>
        <v>0</v>
      </c>
      <c r="AJ116" s="73">
        <f t="shared" si="74"/>
        <v>0</v>
      </c>
      <c r="AK116" s="73">
        <f t="shared" si="74"/>
        <v>0</v>
      </c>
      <c r="AL116" s="73">
        <f t="shared" si="74"/>
        <v>0</v>
      </c>
      <c r="AM116" s="73">
        <f t="shared" si="74"/>
        <v>0</v>
      </c>
      <c r="AN116" s="1"/>
      <c r="AO116" s="1"/>
      <c r="AP116" s="1"/>
    </row>
    <row r="117" spans="1:42" s="222" customFormat="1" ht="24.9" customHeight="1">
      <c r="A117" s="226">
        <v>5</v>
      </c>
      <c r="B117" s="96">
        <v>5312002</v>
      </c>
      <c r="C117" s="95" t="s">
        <v>720</v>
      </c>
      <c r="D117" s="73">
        <f t="shared" si="71"/>
        <v>0</v>
      </c>
      <c r="E117" s="73">
        <f t="shared" si="72"/>
        <v>0</v>
      </c>
      <c r="F117" s="73">
        <f t="shared" si="72"/>
        <v>0</v>
      </c>
      <c r="G117" s="73">
        <f t="shared" si="72"/>
        <v>0</v>
      </c>
      <c r="H117" s="73">
        <f t="shared" si="72"/>
        <v>0</v>
      </c>
      <c r="I117" s="73">
        <f t="shared" si="72"/>
        <v>0</v>
      </c>
      <c r="J117" s="73">
        <f t="shared" si="72"/>
        <v>0</v>
      </c>
      <c r="K117" s="73">
        <f t="shared" si="72"/>
        <v>0</v>
      </c>
      <c r="L117" s="73">
        <f t="shared" si="72"/>
        <v>0</v>
      </c>
      <c r="M117" s="73">
        <f t="shared" si="72"/>
        <v>0</v>
      </c>
      <c r="N117" s="73">
        <f t="shared" si="72"/>
        <v>0</v>
      </c>
      <c r="O117" s="73">
        <f t="shared" si="73"/>
        <v>0</v>
      </c>
      <c r="P117" s="73">
        <f t="shared" si="73"/>
        <v>0</v>
      </c>
      <c r="Q117" s="73">
        <f t="shared" si="73"/>
        <v>0</v>
      </c>
      <c r="R117" s="73">
        <f t="shared" si="73"/>
        <v>0</v>
      </c>
      <c r="S117" s="73">
        <f t="shared" si="73"/>
        <v>0</v>
      </c>
      <c r="T117" s="73">
        <f t="shared" si="73"/>
        <v>0</v>
      </c>
      <c r="U117" s="73">
        <f t="shared" si="73"/>
        <v>0</v>
      </c>
      <c r="V117" s="73">
        <f t="shared" si="73"/>
        <v>0</v>
      </c>
      <c r="W117" s="73">
        <f t="shared" si="73"/>
        <v>0</v>
      </c>
      <c r="X117" s="73">
        <f t="shared" si="73"/>
        <v>0</v>
      </c>
      <c r="Y117" s="73">
        <f t="shared" si="74"/>
        <v>0</v>
      </c>
      <c r="Z117" s="73">
        <f t="shared" si="74"/>
        <v>0</v>
      </c>
      <c r="AA117" s="73">
        <f t="shared" si="74"/>
        <v>0</v>
      </c>
      <c r="AB117" s="73">
        <f t="shared" si="74"/>
        <v>0</v>
      </c>
      <c r="AC117" s="73">
        <f t="shared" si="74"/>
        <v>0</v>
      </c>
      <c r="AD117" s="73">
        <f t="shared" si="74"/>
        <v>0</v>
      </c>
      <c r="AE117" s="73">
        <f t="shared" si="74"/>
        <v>0</v>
      </c>
      <c r="AF117" s="73">
        <f t="shared" si="74"/>
        <v>0</v>
      </c>
      <c r="AG117" s="73">
        <f t="shared" si="74"/>
        <v>0</v>
      </c>
      <c r="AH117" s="73">
        <f t="shared" si="74"/>
        <v>0</v>
      </c>
      <c r="AI117" s="73">
        <f t="shared" si="74"/>
        <v>0</v>
      </c>
      <c r="AJ117" s="73">
        <f t="shared" si="74"/>
        <v>0</v>
      </c>
      <c r="AK117" s="73">
        <f t="shared" si="74"/>
        <v>0</v>
      </c>
      <c r="AL117" s="73">
        <f t="shared" si="74"/>
        <v>0</v>
      </c>
      <c r="AM117" s="73">
        <f t="shared" si="74"/>
        <v>0</v>
      </c>
      <c r="AN117" s="1"/>
      <c r="AO117" s="1"/>
      <c r="AP117" s="1"/>
    </row>
    <row r="118" spans="1:42" s="222" customFormat="1" ht="24.9" customHeight="1">
      <c r="A118" s="226">
        <v>5</v>
      </c>
      <c r="B118" s="96">
        <v>5312003</v>
      </c>
      <c r="C118" s="95" t="s">
        <v>721</v>
      </c>
      <c r="D118" s="73">
        <f t="shared" si="71"/>
        <v>0</v>
      </c>
      <c r="E118" s="73">
        <f t="shared" si="72"/>
        <v>0</v>
      </c>
      <c r="F118" s="73">
        <f t="shared" si="72"/>
        <v>0</v>
      </c>
      <c r="G118" s="73">
        <f t="shared" si="72"/>
        <v>0</v>
      </c>
      <c r="H118" s="73">
        <f t="shared" si="72"/>
        <v>0</v>
      </c>
      <c r="I118" s="73">
        <f t="shared" si="72"/>
        <v>0</v>
      </c>
      <c r="J118" s="73">
        <f t="shared" si="72"/>
        <v>0</v>
      </c>
      <c r="K118" s="73">
        <f t="shared" si="72"/>
        <v>0</v>
      </c>
      <c r="L118" s="73">
        <f t="shared" si="72"/>
        <v>0</v>
      </c>
      <c r="M118" s="73">
        <f t="shared" si="72"/>
        <v>0</v>
      </c>
      <c r="N118" s="73">
        <f t="shared" si="72"/>
        <v>0</v>
      </c>
      <c r="O118" s="73">
        <f t="shared" si="73"/>
        <v>0</v>
      </c>
      <c r="P118" s="73">
        <f t="shared" si="73"/>
        <v>0</v>
      </c>
      <c r="Q118" s="73">
        <f t="shared" si="73"/>
        <v>0</v>
      </c>
      <c r="R118" s="73">
        <f t="shared" si="73"/>
        <v>0</v>
      </c>
      <c r="S118" s="73">
        <f t="shared" si="73"/>
        <v>0</v>
      </c>
      <c r="T118" s="73">
        <f t="shared" si="73"/>
        <v>0</v>
      </c>
      <c r="U118" s="73">
        <f t="shared" si="73"/>
        <v>0</v>
      </c>
      <c r="V118" s="73">
        <f t="shared" si="73"/>
        <v>0</v>
      </c>
      <c r="W118" s="73">
        <f t="shared" si="73"/>
        <v>0</v>
      </c>
      <c r="X118" s="73">
        <f t="shared" si="73"/>
        <v>0</v>
      </c>
      <c r="Y118" s="73">
        <f t="shared" si="74"/>
        <v>0</v>
      </c>
      <c r="Z118" s="73">
        <f t="shared" si="74"/>
        <v>0</v>
      </c>
      <c r="AA118" s="73">
        <f t="shared" si="74"/>
        <v>0</v>
      </c>
      <c r="AB118" s="73">
        <f t="shared" si="74"/>
        <v>0</v>
      </c>
      <c r="AC118" s="73">
        <f t="shared" si="74"/>
        <v>0</v>
      </c>
      <c r="AD118" s="73">
        <f t="shared" si="74"/>
        <v>0</v>
      </c>
      <c r="AE118" s="73">
        <f t="shared" si="74"/>
        <v>0</v>
      </c>
      <c r="AF118" s="73">
        <f t="shared" si="74"/>
        <v>0</v>
      </c>
      <c r="AG118" s="73">
        <f t="shared" si="74"/>
        <v>0</v>
      </c>
      <c r="AH118" s="73">
        <f t="shared" si="74"/>
        <v>0</v>
      </c>
      <c r="AI118" s="73">
        <f t="shared" si="74"/>
        <v>0</v>
      </c>
      <c r="AJ118" s="73">
        <f t="shared" si="74"/>
        <v>0</v>
      </c>
      <c r="AK118" s="73">
        <f t="shared" si="74"/>
        <v>0</v>
      </c>
      <c r="AL118" s="73">
        <f t="shared" si="74"/>
        <v>0</v>
      </c>
      <c r="AM118" s="73">
        <f t="shared" si="74"/>
        <v>0</v>
      </c>
      <c r="AN118" s="1"/>
      <c r="AO118" s="1"/>
      <c r="AP118" s="1"/>
    </row>
    <row r="119" spans="1:42" s="222" customFormat="1" ht="24.9" customHeight="1">
      <c r="A119" s="226">
        <v>5</v>
      </c>
      <c r="B119" s="96">
        <v>5411001</v>
      </c>
      <c r="C119" s="95" t="s">
        <v>653</v>
      </c>
      <c r="D119" s="73">
        <f t="shared" ref="D119:D162" si="75">SUM(E119:AM119)</f>
        <v>0</v>
      </c>
      <c r="E119" s="73">
        <f t="shared" si="72"/>
        <v>0</v>
      </c>
      <c r="F119" s="73">
        <f t="shared" si="72"/>
        <v>0</v>
      </c>
      <c r="G119" s="73">
        <f t="shared" si="72"/>
        <v>0</v>
      </c>
      <c r="H119" s="73">
        <f t="shared" si="72"/>
        <v>0</v>
      </c>
      <c r="I119" s="73">
        <f t="shared" si="72"/>
        <v>0</v>
      </c>
      <c r="J119" s="73">
        <f t="shared" si="72"/>
        <v>0</v>
      </c>
      <c r="K119" s="73">
        <f t="shared" si="72"/>
        <v>0</v>
      </c>
      <c r="L119" s="73">
        <f t="shared" si="72"/>
        <v>0</v>
      </c>
      <c r="M119" s="73">
        <f t="shared" si="72"/>
        <v>0</v>
      </c>
      <c r="N119" s="73">
        <f t="shared" si="72"/>
        <v>0</v>
      </c>
      <c r="O119" s="73">
        <f t="shared" si="73"/>
        <v>0</v>
      </c>
      <c r="P119" s="73">
        <f t="shared" si="73"/>
        <v>0</v>
      </c>
      <c r="Q119" s="73">
        <f t="shared" si="73"/>
        <v>0</v>
      </c>
      <c r="R119" s="73">
        <f t="shared" si="73"/>
        <v>0</v>
      </c>
      <c r="S119" s="73">
        <f t="shared" si="73"/>
        <v>0</v>
      </c>
      <c r="T119" s="73">
        <f t="shared" si="73"/>
        <v>0</v>
      </c>
      <c r="U119" s="73">
        <f t="shared" si="73"/>
        <v>0</v>
      </c>
      <c r="V119" s="73">
        <f t="shared" si="73"/>
        <v>0</v>
      </c>
      <c r="W119" s="73">
        <f t="shared" si="73"/>
        <v>0</v>
      </c>
      <c r="X119" s="73">
        <f t="shared" si="73"/>
        <v>0</v>
      </c>
      <c r="Y119" s="73">
        <f t="shared" si="74"/>
        <v>0</v>
      </c>
      <c r="Z119" s="73">
        <f t="shared" si="74"/>
        <v>0</v>
      </c>
      <c r="AA119" s="73">
        <f t="shared" si="74"/>
        <v>0</v>
      </c>
      <c r="AB119" s="73">
        <f t="shared" si="74"/>
        <v>0</v>
      </c>
      <c r="AC119" s="73">
        <f t="shared" si="74"/>
        <v>0</v>
      </c>
      <c r="AD119" s="73">
        <f t="shared" si="74"/>
        <v>0</v>
      </c>
      <c r="AE119" s="73">
        <f t="shared" si="74"/>
        <v>0</v>
      </c>
      <c r="AF119" s="73">
        <f t="shared" si="74"/>
        <v>0</v>
      </c>
      <c r="AG119" s="73">
        <f t="shared" si="74"/>
        <v>0</v>
      </c>
      <c r="AH119" s="73">
        <f t="shared" si="74"/>
        <v>0</v>
      </c>
      <c r="AI119" s="73">
        <f t="shared" si="74"/>
        <v>0</v>
      </c>
      <c r="AJ119" s="73">
        <f t="shared" si="74"/>
        <v>0</v>
      </c>
      <c r="AK119" s="73">
        <f t="shared" si="74"/>
        <v>0</v>
      </c>
      <c r="AL119" s="73">
        <f t="shared" si="74"/>
        <v>0</v>
      </c>
      <c r="AM119" s="73">
        <f t="shared" si="74"/>
        <v>0</v>
      </c>
      <c r="AN119" s="1"/>
      <c r="AO119" s="1"/>
      <c r="AP119" s="1"/>
    </row>
    <row r="120" spans="1:42" s="222" customFormat="1" ht="24.9" customHeight="1">
      <c r="A120" s="226">
        <v>5</v>
      </c>
      <c r="B120" s="96">
        <v>5411002</v>
      </c>
      <c r="C120" s="95" t="s">
        <v>654</v>
      </c>
      <c r="D120" s="73">
        <f t="shared" si="75"/>
        <v>0</v>
      </c>
      <c r="E120" s="73">
        <f t="shared" si="72"/>
        <v>0</v>
      </c>
      <c r="F120" s="73">
        <f t="shared" si="72"/>
        <v>0</v>
      </c>
      <c r="G120" s="73">
        <f t="shared" si="72"/>
        <v>0</v>
      </c>
      <c r="H120" s="73">
        <f t="shared" si="72"/>
        <v>0</v>
      </c>
      <c r="I120" s="73">
        <f t="shared" si="72"/>
        <v>0</v>
      </c>
      <c r="J120" s="73">
        <f t="shared" si="72"/>
        <v>0</v>
      </c>
      <c r="K120" s="73">
        <f t="shared" si="72"/>
        <v>0</v>
      </c>
      <c r="L120" s="73">
        <f t="shared" si="72"/>
        <v>0</v>
      </c>
      <c r="M120" s="73">
        <f t="shared" si="72"/>
        <v>0</v>
      </c>
      <c r="N120" s="73">
        <f t="shared" si="72"/>
        <v>0</v>
      </c>
      <c r="O120" s="73">
        <f t="shared" si="73"/>
        <v>0</v>
      </c>
      <c r="P120" s="73">
        <f t="shared" si="73"/>
        <v>0</v>
      </c>
      <c r="Q120" s="73">
        <f t="shared" si="73"/>
        <v>0</v>
      </c>
      <c r="R120" s="73">
        <f t="shared" si="73"/>
        <v>0</v>
      </c>
      <c r="S120" s="73">
        <f t="shared" si="73"/>
        <v>0</v>
      </c>
      <c r="T120" s="73">
        <f t="shared" si="73"/>
        <v>0</v>
      </c>
      <c r="U120" s="73">
        <f t="shared" si="73"/>
        <v>0</v>
      </c>
      <c r="V120" s="73">
        <f t="shared" si="73"/>
        <v>0</v>
      </c>
      <c r="W120" s="73">
        <f t="shared" si="73"/>
        <v>0</v>
      </c>
      <c r="X120" s="73">
        <f t="shared" si="73"/>
        <v>0</v>
      </c>
      <c r="Y120" s="73">
        <f t="shared" si="74"/>
        <v>0</v>
      </c>
      <c r="Z120" s="73">
        <f t="shared" si="74"/>
        <v>0</v>
      </c>
      <c r="AA120" s="73">
        <f t="shared" si="74"/>
        <v>0</v>
      </c>
      <c r="AB120" s="73">
        <f t="shared" si="74"/>
        <v>0</v>
      </c>
      <c r="AC120" s="73">
        <f t="shared" si="74"/>
        <v>0</v>
      </c>
      <c r="AD120" s="73">
        <f t="shared" si="74"/>
        <v>0</v>
      </c>
      <c r="AE120" s="73">
        <f t="shared" si="74"/>
        <v>0</v>
      </c>
      <c r="AF120" s="73">
        <f t="shared" si="74"/>
        <v>0</v>
      </c>
      <c r="AG120" s="73">
        <f t="shared" si="74"/>
        <v>0</v>
      </c>
      <c r="AH120" s="73">
        <f t="shared" si="74"/>
        <v>0</v>
      </c>
      <c r="AI120" s="73">
        <f t="shared" si="74"/>
        <v>0</v>
      </c>
      <c r="AJ120" s="73">
        <f t="shared" si="74"/>
        <v>0</v>
      </c>
      <c r="AK120" s="73">
        <f t="shared" si="74"/>
        <v>0</v>
      </c>
      <c r="AL120" s="73">
        <f t="shared" si="74"/>
        <v>0</v>
      </c>
      <c r="AM120" s="73">
        <f t="shared" si="74"/>
        <v>0</v>
      </c>
      <c r="AN120" s="1"/>
      <c r="AO120" s="1"/>
      <c r="AP120" s="1"/>
    </row>
    <row r="121" spans="1:42" s="222" customFormat="1" ht="24.9" customHeight="1">
      <c r="A121" s="226">
        <v>5</v>
      </c>
      <c r="B121" s="96">
        <v>5411003</v>
      </c>
      <c r="C121" s="95" t="s">
        <v>655</v>
      </c>
      <c r="D121" s="73">
        <f t="shared" si="75"/>
        <v>0</v>
      </c>
      <c r="E121" s="73">
        <f t="shared" si="72"/>
        <v>0</v>
      </c>
      <c r="F121" s="73">
        <f t="shared" si="72"/>
        <v>0</v>
      </c>
      <c r="G121" s="73">
        <f t="shared" si="72"/>
        <v>0</v>
      </c>
      <c r="H121" s="73">
        <f t="shared" si="72"/>
        <v>0</v>
      </c>
      <c r="I121" s="73">
        <f t="shared" si="72"/>
        <v>0</v>
      </c>
      <c r="J121" s="73">
        <f t="shared" si="72"/>
        <v>0</v>
      </c>
      <c r="K121" s="73">
        <f t="shared" si="72"/>
        <v>0</v>
      </c>
      <c r="L121" s="73">
        <f t="shared" si="72"/>
        <v>0</v>
      </c>
      <c r="M121" s="73">
        <f t="shared" si="72"/>
        <v>0</v>
      </c>
      <c r="N121" s="73">
        <f t="shared" si="72"/>
        <v>0</v>
      </c>
      <c r="O121" s="73">
        <f t="shared" si="73"/>
        <v>0</v>
      </c>
      <c r="P121" s="73">
        <f t="shared" si="73"/>
        <v>0</v>
      </c>
      <c r="Q121" s="73">
        <f t="shared" si="73"/>
        <v>0</v>
      </c>
      <c r="R121" s="73">
        <f t="shared" si="73"/>
        <v>0</v>
      </c>
      <c r="S121" s="73">
        <f t="shared" si="73"/>
        <v>0</v>
      </c>
      <c r="T121" s="73">
        <f t="shared" si="73"/>
        <v>0</v>
      </c>
      <c r="U121" s="73">
        <f t="shared" si="73"/>
        <v>0</v>
      </c>
      <c r="V121" s="73">
        <f t="shared" si="73"/>
        <v>0</v>
      </c>
      <c r="W121" s="73">
        <f t="shared" si="73"/>
        <v>0</v>
      </c>
      <c r="X121" s="73">
        <f t="shared" si="73"/>
        <v>0</v>
      </c>
      <c r="Y121" s="73">
        <f t="shared" si="74"/>
        <v>0</v>
      </c>
      <c r="Z121" s="73">
        <f t="shared" si="74"/>
        <v>0</v>
      </c>
      <c r="AA121" s="73">
        <f t="shared" si="74"/>
        <v>0</v>
      </c>
      <c r="AB121" s="73">
        <f t="shared" si="74"/>
        <v>0</v>
      </c>
      <c r="AC121" s="73">
        <f t="shared" si="74"/>
        <v>0</v>
      </c>
      <c r="AD121" s="73">
        <f t="shared" si="74"/>
        <v>0</v>
      </c>
      <c r="AE121" s="73">
        <f t="shared" si="74"/>
        <v>0</v>
      </c>
      <c r="AF121" s="73">
        <f t="shared" si="74"/>
        <v>0</v>
      </c>
      <c r="AG121" s="73">
        <f t="shared" si="74"/>
        <v>0</v>
      </c>
      <c r="AH121" s="73">
        <f t="shared" si="74"/>
        <v>0</v>
      </c>
      <c r="AI121" s="73">
        <f t="shared" si="74"/>
        <v>0</v>
      </c>
      <c r="AJ121" s="73">
        <f t="shared" si="74"/>
        <v>0</v>
      </c>
      <c r="AK121" s="73">
        <f t="shared" si="74"/>
        <v>0</v>
      </c>
      <c r="AL121" s="73">
        <f t="shared" si="74"/>
        <v>0</v>
      </c>
      <c r="AM121" s="73">
        <f t="shared" si="74"/>
        <v>0</v>
      </c>
      <c r="AN121" s="1"/>
      <c r="AO121" s="1"/>
      <c r="AP121" s="1"/>
    </row>
    <row r="122" spans="1:42" s="222" customFormat="1" ht="24.9" customHeight="1">
      <c r="A122" s="226">
        <v>5</v>
      </c>
      <c r="B122" s="96">
        <v>5411004</v>
      </c>
      <c r="C122" s="95" t="s">
        <v>656</v>
      </c>
      <c r="D122" s="73">
        <f t="shared" si="75"/>
        <v>0</v>
      </c>
      <c r="E122" s="73">
        <f t="shared" si="72"/>
        <v>0</v>
      </c>
      <c r="F122" s="73">
        <f t="shared" si="72"/>
        <v>0</v>
      </c>
      <c r="G122" s="73">
        <f t="shared" si="72"/>
        <v>0</v>
      </c>
      <c r="H122" s="73">
        <f t="shared" si="72"/>
        <v>0</v>
      </c>
      <c r="I122" s="73">
        <f t="shared" si="72"/>
        <v>0</v>
      </c>
      <c r="J122" s="73">
        <f t="shared" si="72"/>
        <v>0</v>
      </c>
      <c r="K122" s="73">
        <f t="shared" si="72"/>
        <v>0</v>
      </c>
      <c r="L122" s="73">
        <f t="shared" si="72"/>
        <v>0</v>
      </c>
      <c r="M122" s="73">
        <f t="shared" si="72"/>
        <v>0</v>
      </c>
      <c r="N122" s="73">
        <f t="shared" si="72"/>
        <v>0</v>
      </c>
      <c r="O122" s="73">
        <f t="shared" si="73"/>
        <v>0</v>
      </c>
      <c r="P122" s="73">
        <f t="shared" si="73"/>
        <v>0</v>
      </c>
      <c r="Q122" s="73">
        <f t="shared" si="73"/>
        <v>0</v>
      </c>
      <c r="R122" s="73">
        <f t="shared" si="73"/>
        <v>0</v>
      </c>
      <c r="S122" s="73">
        <f t="shared" si="73"/>
        <v>0</v>
      </c>
      <c r="T122" s="73">
        <f t="shared" si="73"/>
        <v>0</v>
      </c>
      <c r="U122" s="73">
        <f t="shared" si="73"/>
        <v>0</v>
      </c>
      <c r="V122" s="73">
        <f t="shared" si="73"/>
        <v>0</v>
      </c>
      <c r="W122" s="73">
        <f t="shared" si="73"/>
        <v>0</v>
      </c>
      <c r="X122" s="73">
        <f t="shared" si="73"/>
        <v>0</v>
      </c>
      <c r="Y122" s="73">
        <f t="shared" si="74"/>
        <v>0</v>
      </c>
      <c r="Z122" s="73">
        <f t="shared" si="74"/>
        <v>0</v>
      </c>
      <c r="AA122" s="73">
        <f t="shared" si="74"/>
        <v>0</v>
      </c>
      <c r="AB122" s="73">
        <f t="shared" si="74"/>
        <v>0</v>
      </c>
      <c r="AC122" s="73">
        <f t="shared" si="74"/>
        <v>0</v>
      </c>
      <c r="AD122" s="73">
        <f t="shared" si="74"/>
        <v>0</v>
      </c>
      <c r="AE122" s="73">
        <f t="shared" si="74"/>
        <v>0</v>
      </c>
      <c r="AF122" s="73">
        <f t="shared" si="74"/>
        <v>0</v>
      </c>
      <c r="AG122" s="73">
        <f t="shared" si="74"/>
        <v>0</v>
      </c>
      <c r="AH122" s="73">
        <f t="shared" si="74"/>
        <v>0</v>
      </c>
      <c r="AI122" s="73">
        <f t="shared" si="74"/>
        <v>0</v>
      </c>
      <c r="AJ122" s="73">
        <f t="shared" si="74"/>
        <v>0</v>
      </c>
      <c r="AK122" s="73">
        <f t="shared" si="74"/>
        <v>0</v>
      </c>
      <c r="AL122" s="73">
        <f t="shared" si="74"/>
        <v>0</v>
      </c>
      <c r="AM122" s="73">
        <f t="shared" si="74"/>
        <v>0</v>
      </c>
      <c r="AN122" s="1"/>
      <c r="AO122" s="1"/>
      <c r="AP122" s="1"/>
    </row>
    <row r="123" spans="1:42" s="222" customFormat="1" ht="24.9" customHeight="1">
      <c r="A123" s="226">
        <v>5</v>
      </c>
      <c r="B123" s="96">
        <v>5411005</v>
      </c>
      <c r="C123" s="95" t="s">
        <v>657</v>
      </c>
      <c r="D123" s="73">
        <f t="shared" si="75"/>
        <v>0</v>
      </c>
      <c r="E123" s="73">
        <f t="shared" si="72"/>
        <v>0</v>
      </c>
      <c r="F123" s="73">
        <f t="shared" si="72"/>
        <v>0</v>
      </c>
      <c r="G123" s="73">
        <f t="shared" si="72"/>
        <v>0</v>
      </c>
      <c r="H123" s="73">
        <f t="shared" si="72"/>
        <v>0</v>
      </c>
      <c r="I123" s="73">
        <f t="shared" si="72"/>
        <v>0</v>
      </c>
      <c r="J123" s="73">
        <f t="shared" si="72"/>
        <v>0</v>
      </c>
      <c r="K123" s="73">
        <f t="shared" si="72"/>
        <v>0</v>
      </c>
      <c r="L123" s="73">
        <f t="shared" si="72"/>
        <v>0</v>
      </c>
      <c r="M123" s="73">
        <f t="shared" si="72"/>
        <v>0</v>
      </c>
      <c r="N123" s="73">
        <f t="shared" si="72"/>
        <v>0</v>
      </c>
      <c r="O123" s="73">
        <f t="shared" si="73"/>
        <v>0</v>
      </c>
      <c r="P123" s="73">
        <f t="shared" si="73"/>
        <v>0</v>
      </c>
      <c r="Q123" s="73">
        <f t="shared" si="73"/>
        <v>0</v>
      </c>
      <c r="R123" s="73">
        <f t="shared" si="73"/>
        <v>0</v>
      </c>
      <c r="S123" s="73">
        <f t="shared" si="73"/>
        <v>0</v>
      </c>
      <c r="T123" s="73">
        <f t="shared" si="73"/>
        <v>0</v>
      </c>
      <c r="U123" s="73">
        <f t="shared" si="73"/>
        <v>0</v>
      </c>
      <c r="V123" s="73">
        <f t="shared" si="73"/>
        <v>0</v>
      </c>
      <c r="W123" s="73">
        <f t="shared" si="73"/>
        <v>0</v>
      </c>
      <c r="X123" s="73">
        <f t="shared" si="73"/>
        <v>0</v>
      </c>
      <c r="Y123" s="73">
        <f t="shared" si="74"/>
        <v>0</v>
      </c>
      <c r="Z123" s="73">
        <f t="shared" si="74"/>
        <v>0</v>
      </c>
      <c r="AA123" s="73">
        <f t="shared" si="74"/>
        <v>0</v>
      </c>
      <c r="AB123" s="73">
        <f t="shared" si="74"/>
        <v>0</v>
      </c>
      <c r="AC123" s="73">
        <f t="shared" si="74"/>
        <v>0</v>
      </c>
      <c r="AD123" s="73">
        <f t="shared" si="74"/>
        <v>0</v>
      </c>
      <c r="AE123" s="73">
        <f t="shared" si="74"/>
        <v>0</v>
      </c>
      <c r="AF123" s="73">
        <f t="shared" si="74"/>
        <v>0</v>
      </c>
      <c r="AG123" s="73">
        <f t="shared" si="74"/>
        <v>0</v>
      </c>
      <c r="AH123" s="73">
        <f t="shared" si="74"/>
        <v>0</v>
      </c>
      <c r="AI123" s="73">
        <f t="shared" si="74"/>
        <v>0</v>
      </c>
      <c r="AJ123" s="73">
        <f t="shared" si="74"/>
        <v>0</v>
      </c>
      <c r="AK123" s="73">
        <f t="shared" si="74"/>
        <v>0</v>
      </c>
      <c r="AL123" s="73">
        <f t="shared" si="74"/>
        <v>0</v>
      </c>
      <c r="AM123" s="73">
        <f t="shared" si="74"/>
        <v>0</v>
      </c>
      <c r="AN123" s="1"/>
      <c r="AO123" s="1"/>
      <c r="AP123" s="1"/>
    </row>
    <row r="124" spans="1:42" s="222" customFormat="1" ht="24.9" customHeight="1">
      <c r="A124" s="226">
        <v>5</v>
      </c>
      <c r="B124" s="96">
        <v>5421001</v>
      </c>
      <c r="C124" s="95" t="s">
        <v>658</v>
      </c>
      <c r="D124" s="73">
        <f t="shared" si="75"/>
        <v>0</v>
      </c>
      <c r="E124" s="73">
        <f t="shared" si="72"/>
        <v>0</v>
      </c>
      <c r="F124" s="73">
        <f t="shared" si="72"/>
        <v>0</v>
      </c>
      <c r="G124" s="73">
        <f t="shared" si="72"/>
        <v>0</v>
      </c>
      <c r="H124" s="73">
        <f t="shared" si="72"/>
        <v>0</v>
      </c>
      <c r="I124" s="73">
        <f t="shared" si="72"/>
        <v>0</v>
      </c>
      <c r="J124" s="73">
        <f t="shared" si="72"/>
        <v>0</v>
      </c>
      <c r="K124" s="73">
        <f t="shared" si="72"/>
        <v>0</v>
      </c>
      <c r="L124" s="73">
        <f t="shared" si="72"/>
        <v>0</v>
      </c>
      <c r="M124" s="73">
        <f t="shared" si="72"/>
        <v>0</v>
      </c>
      <c r="N124" s="73">
        <f t="shared" si="72"/>
        <v>0</v>
      </c>
      <c r="O124" s="73">
        <f t="shared" si="73"/>
        <v>0</v>
      </c>
      <c r="P124" s="73">
        <f t="shared" si="73"/>
        <v>0</v>
      </c>
      <c r="Q124" s="73">
        <f t="shared" si="73"/>
        <v>0</v>
      </c>
      <c r="R124" s="73">
        <f t="shared" si="73"/>
        <v>0</v>
      </c>
      <c r="S124" s="73">
        <f t="shared" si="73"/>
        <v>0</v>
      </c>
      <c r="T124" s="73">
        <f t="shared" si="73"/>
        <v>0</v>
      </c>
      <c r="U124" s="73">
        <f t="shared" si="73"/>
        <v>0</v>
      </c>
      <c r="V124" s="73">
        <f t="shared" si="73"/>
        <v>0</v>
      </c>
      <c r="W124" s="73">
        <f t="shared" si="73"/>
        <v>0</v>
      </c>
      <c r="X124" s="73">
        <f t="shared" si="73"/>
        <v>0</v>
      </c>
      <c r="Y124" s="73">
        <f t="shared" si="74"/>
        <v>0</v>
      </c>
      <c r="Z124" s="73">
        <f t="shared" si="74"/>
        <v>0</v>
      </c>
      <c r="AA124" s="73">
        <f t="shared" si="74"/>
        <v>0</v>
      </c>
      <c r="AB124" s="73">
        <f t="shared" si="74"/>
        <v>0</v>
      </c>
      <c r="AC124" s="73">
        <f t="shared" si="74"/>
        <v>0</v>
      </c>
      <c r="AD124" s="73">
        <f t="shared" si="74"/>
        <v>0</v>
      </c>
      <c r="AE124" s="73">
        <f t="shared" si="74"/>
        <v>0</v>
      </c>
      <c r="AF124" s="73">
        <f t="shared" si="74"/>
        <v>0</v>
      </c>
      <c r="AG124" s="73">
        <f t="shared" si="74"/>
        <v>0</v>
      </c>
      <c r="AH124" s="73">
        <f t="shared" si="74"/>
        <v>0</v>
      </c>
      <c r="AI124" s="73">
        <f t="shared" si="74"/>
        <v>0</v>
      </c>
      <c r="AJ124" s="73">
        <f t="shared" si="74"/>
        <v>0</v>
      </c>
      <c r="AK124" s="73">
        <f t="shared" si="74"/>
        <v>0</v>
      </c>
      <c r="AL124" s="73">
        <f t="shared" si="74"/>
        <v>0</v>
      </c>
      <c r="AM124" s="73">
        <f t="shared" si="74"/>
        <v>0</v>
      </c>
      <c r="AN124" s="1"/>
      <c r="AO124" s="1"/>
      <c r="AP124" s="1"/>
    </row>
    <row r="125" spans="1:42" s="222" customFormat="1" ht="24.9" customHeight="1">
      <c r="A125" s="226">
        <v>5</v>
      </c>
      <c r="B125" s="96">
        <v>5421002</v>
      </c>
      <c r="C125" s="95" t="s">
        <v>659</v>
      </c>
      <c r="D125" s="73">
        <f t="shared" si="75"/>
        <v>0</v>
      </c>
      <c r="E125" s="73">
        <f t="shared" si="72"/>
        <v>0</v>
      </c>
      <c r="F125" s="73">
        <f t="shared" si="72"/>
        <v>0</v>
      </c>
      <c r="G125" s="73">
        <f t="shared" si="72"/>
        <v>0</v>
      </c>
      <c r="H125" s="73">
        <f t="shared" si="72"/>
        <v>0</v>
      </c>
      <c r="I125" s="73">
        <f t="shared" si="72"/>
        <v>0</v>
      </c>
      <c r="J125" s="73">
        <f t="shared" si="72"/>
        <v>0</v>
      </c>
      <c r="K125" s="73">
        <f t="shared" si="72"/>
        <v>0</v>
      </c>
      <c r="L125" s="73">
        <f t="shared" si="72"/>
        <v>0</v>
      </c>
      <c r="M125" s="73">
        <f t="shared" si="72"/>
        <v>0</v>
      </c>
      <c r="N125" s="73">
        <f t="shared" si="72"/>
        <v>0</v>
      </c>
      <c r="O125" s="73">
        <f t="shared" si="73"/>
        <v>0</v>
      </c>
      <c r="P125" s="73">
        <f t="shared" si="73"/>
        <v>0</v>
      </c>
      <c r="Q125" s="73">
        <f t="shared" si="73"/>
        <v>0</v>
      </c>
      <c r="R125" s="73">
        <f t="shared" si="73"/>
        <v>0</v>
      </c>
      <c r="S125" s="73">
        <f t="shared" si="73"/>
        <v>0</v>
      </c>
      <c r="T125" s="73">
        <f t="shared" si="73"/>
        <v>0</v>
      </c>
      <c r="U125" s="73">
        <f t="shared" si="73"/>
        <v>0</v>
      </c>
      <c r="V125" s="73">
        <f t="shared" si="73"/>
        <v>0</v>
      </c>
      <c r="W125" s="73">
        <f t="shared" si="73"/>
        <v>0</v>
      </c>
      <c r="X125" s="73">
        <f t="shared" si="73"/>
        <v>0</v>
      </c>
      <c r="Y125" s="73">
        <f t="shared" si="74"/>
        <v>0</v>
      </c>
      <c r="Z125" s="73">
        <f t="shared" si="74"/>
        <v>0</v>
      </c>
      <c r="AA125" s="73">
        <f t="shared" si="74"/>
        <v>0</v>
      </c>
      <c r="AB125" s="73">
        <f t="shared" si="74"/>
        <v>0</v>
      </c>
      <c r="AC125" s="73">
        <f t="shared" si="74"/>
        <v>0</v>
      </c>
      <c r="AD125" s="73">
        <f t="shared" si="74"/>
        <v>0</v>
      </c>
      <c r="AE125" s="73">
        <f t="shared" si="74"/>
        <v>0</v>
      </c>
      <c r="AF125" s="73">
        <f t="shared" si="74"/>
        <v>0</v>
      </c>
      <c r="AG125" s="73">
        <f t="shared" si="74"/>
        <v>0</v>
      </c>
      <c r="AH125" s="73">
        <f t="shared" si="74"/>
        <v>0</v>
      </c>
      <c r="AI125" s="73">
        <f t="shared" si="74"/>
        <v>0</v>
      </c>
      <c r="AJ125" s="73">
        <f t="shared" si="74"/>
        <v>0</v>
      </c>
      <c r="AK125" s="73">
        <f t="shared" si="74"/>
        <v>0</v>
      </c>
      <c r="AL125" s="73">
        <f t="shared" si="74"/>
        <v>0</v>
      </c>
      <c r="AM125" s="73">
        <f t="shared" si="74"/>
        <v>0</v>
      </c>
      <c r="AN125" s="1"/>
      <c r="AO125" s="1"/>
      <c r="AP125" s="1"/>
    </row>
    <row r="126" spans="1:42" s="222" customFormat="1" ht="24.9" customHeight="1">
      <c r="A126" s="226">
        <v>5</v>
      </c>
      <c r="B126" s="96">
        <v>5421003</v>
      </c>
      <c r="C126" s="95" t="s">
        <v>660</v>
      </c>
      <c r="D126" s="73">
        <f t="shared" si="75"/>
        <v>0</v>
      </c>
      <c r="E126" s="73">
        <f t="shared" ref="E126:N135" si="76">SUMIF($B$283:$B$593,$B$5:$B$279,E$283:E$593)</f>
        <v>0</v>
      </c>
      <c r="F126" s="73">
        <f t="shared" si="76"/>
        <v>0</v>
      </c>
      <c r="G126" s="73">
        <f t="shared" si="76"/>
        <v>0</v>
      </c>
      <c r="H126" s="73">
        <f t="shared" si="76"/>
        <v>0</v>
      </c>
      <c r="I126" s="73">
        <f t="shared" si="76"/>
        <v>0</v>
      </c>
      <c r="J126" s="73">
        <f t="shared" si="76"/>
        <v>0</v>
      </c>
      <c r="K126" s="73">
        <f t="shared" si="76"/>
        <v>0</v>
      </c>
      <c r="L126" s="73">
        <f t="shared" si="76"/>
        <v>0</v>
      </c>
      <c r="M126" s="73">
        <f t="shared" si="76"/>
        <v>0</v>
      </c>
      <c r="N126" s="73">
        <f t="shared" si="76"/>
        <v>0</v>
      </c>
      <c r="O126" s="73">
        <f t="shared" ref="O126:X135" si="77">SUMIF($B$283:$B$593,$B$5:$B$279,O$283:O$593)</f>
        <v>0</v>
      </c>
      <c r="P126" s="73">
        <f t="shared" si="77"/>
        <v>0</v>
      </c>
      <c r="Q126" s="73">
        <f t="shared" si="77"/>
        <v>0</v>
      </c>
      <c r="R126" s="73">
        <f t="shared" si="77"/>
        <v>0</v>
      </c>
      <c r="S126" s="73">
        <f t="shared" si="77"/>
        <v>0</v>
      </c>
      <c r="T126" s="73">
        <f t="shared" si="77"/>
        <v>0</v>
      </c>
      <c r="U126" s="73">
        <f t="shared" si="77"/>
        <v>0</v>
      </c>
      <c r="V126" s="73">
        <f t="shared" si="77"/>
        <v>0</v>
      </c>
      <c r="W126" s="73">
        <f t="shared" si="77"/>
        <v>0</v>
      </c>
      <c r="X126" s="73">
        <f t="shared" si="77"/>
        <v>0</v>
      </c>
      <c r="Y126" s="73">
        <f t="shared" ref="Y126:AM135" si="78">SUMIF($B$283:$B$593,$B$5:$B$279,Y$283:Y$593)</f>
        <v>0</v>
      </c>
      <c r="Z126" s="73">
        <f t="shared" si="78"/>
        <v>0</v>
      </c>
      <c r="AA126" s="73">
        <f t="shared" si="78"/>
        <v>0</v>
      </c>
      <c r="AB126" s="73">
        <f t="shared" si="78"/>
        <v>0</v>
      </c>
      <c r="AC126" s="73">
        <f t="shared" si="78"/>
        <v>0</v>
      </c>
      <c r="AD126" s="73">
        <f t="shared" si="78"/>
        <v>0</v>
      </c>
      <c r="AE126" s="73">
        <f t="shared" si="78"/>
        <v>0</v>
      </c>
      <c r="AF126" s="73">
        <f t="shared" si="78"/>
        <v>0</v>
      </c>
      <c r="AG126" s="73">
        <f t="shared" si="78"/>
        <v>0</v>
      </c>
      <c r="AH126" s="73">
        <f t="shared" si="78"/>
        <v>0</v>
      </c>
      <c r="AI126" s="73">
        <f t="shared" si="78"/>
        <v>0</v>
      </c>
      <c r="AJ126" s="73">
        <f t="shared" si="78"/>
        <v>0</v>
      </c>
      <c r="AK126" s="73">
        <f t="shared" si="78"/>
        <v>0</v>
      </c>
      <c r="AL126" s="73">
        <f t="shared" si="78"/>
        <v>0</v>
      </c>
      <c r="AM126" s="73">
        <f t="shared" si="78"/>
        <v>0</v>
      </c>
      <c r="AN126" s="1"/>
      <c r="AO126" s="1"/>
      <c r="AP126" s="1"/>
    </row>
    <row r="127" spans="1:42" s="222" customFormat="1" ht="24.9" customHeight="1">
      <c r="A127" s="226">
        <v>5</v>
      </c>
      <c r="B127" s="96">
        <v>5421004</v>
      </c>
      <c r="C127" s="95" t="s">
        <v>661</v>
      </c>
      <c r="D127" s="73">
        <f t="shared" si="75"/>
        <v>0</v>
      </c>
      <c r="E127" s="73">
        <f t="shared" si="76"/>
        <v>0</v>
      </c>
      <c r="F127" s="73">
        <f t="shared" si="76"/>
        <v>0</v>
      </c>
      <c r="G127" s="73">
        <f t="shared" si="76"/>
        <v>0</v>
      </c>
      <c r="H127" s="73">
        <f t="shared" si="76"/>
        <v>0</v>
      </c>
      <c r="I127" s="73">
        <f t="shared" si="76"/>
        <v>0</v>
      </c>
      <c r="J127" s="73">
        <f t="shared" si="76"/>
        <v>0</v>
      </c>
      <c r="K127" s="73">
        <f t="shared" si="76"/>
        <v>0</v>
      </c>
      <c r="L127" s="73">
        <f t="shared" si="76"/>
        <v>0</v>
      </c>
      <c r="M127" s="73">
        <f t="shared" si="76"/>
        <v>0</v>
      </c>
      <c r="N127" s="73">
        <f t="shared" si="76"/>
        <v>0</v>
      </c>
      <c r="O127" s="73">
        <f t="shared" si="77"/>
        <v>0</v>
      </c>
      <c r="P127" s="73">
        <f t="shared" si="77"/>
        <v>0</v>
      </c>
      <c r="Q127" s="73">
        <f t="shared" si="77"/>
        <v>0</v>
      </c>
      <c r="R127" s="73">
        <f t="shared" si="77"/>
        <v>0</v>
      </c>
      <c r="S127" s="73">
        <f t="shared" si="77"/>
        <v>0</v>
      </c>
      <c r="T127" s="73">
        <f t="shared" si="77"/>
        <v>0</v>
      </c>
      <c r="U127" s="73">
        <f t="shared" si="77"/>
        <v>0</v>
      </c>
      <c r="V127" s="73">
        <f t="shared" si="77"/>
        <v>0</v>
      </c>
      <c r="W127" s="73">
        <f t="shared" si="77"/>
        <v>0</v>
      </c>
      <c r="X127" s="73">
        <f t="shared" si="77"/>
        <v>0</v>
      </c>
      <c r="Y127" s="73">
        <f t="shared" si="78"/>
        <v>0</v>
      </c>
      <c r="Z127" s="73">
        <f t="shared" si="78"/>
        <v>0</v>
      </c>
      <c r="AA127" s="73">
        <f t="shared" si="78"/>
        <v>0</v>
      </c>
      <c r="AB127" s="73">
        <f t="shared" si="78"/>
        <v>0</v>
      </c>
      <c r="AC127" s="73">
        <f t="shared" si="78"/>
        <v>0</v>
      </c>
      <c r="AD127" s="73">
        <f t="shared" si="78"/>
        <v>0</v>
      </c>
      <c r="AE127" s="73">
        <f t="shared" si="78"/>
        <v>0</v>
      </c>
      <c r="AF127" s="73">
        <f t="shared" si="78"/>
        <v>0</v>
      </c>
      <c r="AG127" s="73">
        <f t="shared" si="78"/>
        <v>0</v>
      </c>
      <c r="AH127" s="73">
        <f t="shared" si="78"/>
        <v>0</v>
      </c>
      <c r="AI127" s="73">
        <f t="shared" si="78"/>
        <v>0</v>
      </c>
      <c r="AJ127" s="73">
        <f t="shared" si="78"/>
        <v>0</v>
      </c>
      <c r="AK127" s="73">
        <f t="shared" si="78"/>
        <v>0</v>
      </c>
      <c r="AL127" s="73">
        <f t="shared" si="78"/>
        <v>0</v>
      </c>
      <c r="AM127" s="73">
        <f t="shared" si="78"/>
        <v>0</v>
      </c>
      <c r="AN127" s="1"/>
      <c r="AO127" s="1"/>
      <c r="AP127" s="1"/>
    </row>
    <row r="128" spans="1:42" s="222" customFormat="1" ht="24.9" customHeight="1">
      <c r="A128" s="226">
        <v>5</v>
      </c>
      <c r="B128" s="96">
        <v>5431001</v>
      </c>
      <c r="C128" s="95" t="s">
        <v>662</v>
      </c>
      <c r="D128" s="73">
        <f t="shared" si="75"/>
        <v>0</v>
      </c>
      <c r="E128" s="73">
        <f t="shared" si="76"/>
        <v>0</v>
      </c>
      <c r="F128" s="73">
        <f t="shared" si="76"/>
        <v>0</v>
      </c>
      <c r="G128" s="73">
        <f t="shared" si="76"/>
        <v>0</v>
      </c>
      <c r="H128" s="73">
        <f t="shared" si="76"/>
        <v>0</v>
      </c>
      <c r="I128" s="73">
        <f t="shared" si="76"/>
        <v>0</v>
      </c>
      <c r="J128" s="73">
        <f t="shared" si="76"/>
        <v>0</v>
      </c>
      <c r="K128" s="73">
        <f t="shared" si="76"/>
        <v>0</v>
      </c>
      <c r="L128" s="73">
        <f t="shared" si="76"/>
        <v>0</v>
      </c>
      <c r="M128" s="73">
        <f t="shared" si="76"/>
        <v>0</v>
      </c>
      <c r="N128" s="73">
        <f t="shared" si="76"/>
        <v>0</v>
      </c>
      <c r="O128" s="73">
        <f t="shared" si="77"/>
        <v>0</v>
      </c>
      <c r="P128" s="73">
        <f t="shared" si="77"/>
        <v>0</v>
      </c>
      <c r="Q128" s="73">
        <f t="shared" si="77"/>
        <v>0</v>
      </c>
      <c r="R128" s="73">
        <f t="shared" si="77"/>
        <v>0</v>
      </c>
      <c r="S128" s="73">
        <f t="shared" si="77"/>
        <v>0</v>
      </c>
      <c r="T128" s="73">
        <f t="shared" si="77"/>
        <v>0</v>
      </c>
      <c r="U128" s="73">
        <f t="shared" si="77"/>
        <v>0</v>
      </c>
      <c r="V128" s="73">
        <f t="shared" si="77"/>
        <v>0</v>
      </c>
      <c r="W128" s="73">
        <f t="shared" si="77"/>
        <v>0</v>
      </c>
      <c r="X128" s="73">
        <f t="shared" si="77"/>
        <v>0</v>
      </c>
      <c r="Y128" s="73">
        <f t="shared" si="78"/>
        <v>0</v>
      </c>
      <c r="Z128" s="73">
        <f t="shared" si="78"/>
        <v>0</v>
      </c>
      <c r="AA128" s="73">
        <f t="shared" si="78"/>
        <v>0</v>
      </c>
      <c r="AB128" s="73">
        <f t="shared" si="78"/>
        <v>0</v>
      </c>
      <c r="AC128" s="73">
        <f t="shared" si="78"/>
        <v>0</v>
      </c>
      <c r="AD128" s="73">
        <f t="shared" si="78"/>
        <v>0</v>
      </c>
      <c r="AE128" s="73">
        <f t="shared" si="78"/>
        <v>0</v>
      </c>
      <c r="AF128" s="73">
        <f t="shared" si="78"/>
        <v>0</v>
      </c>
      <c r="AG128" s="73">
        <f t="shared" si="78"/>
        <v>0</v>
      </c>
      <c r="AH128" s="73">
        <f t="shared" si="78"/>
        <v>0</v>
      </c>
      <c r="AI128" s="73">
        <f t="shared" si="78"/>
        <v>0</v>
      </c>
      <c r="AJ128" s="73">
        <f t="shared" si="78"/>
        <v>0</v>
      </c>
      <c r="AK128" s="73">
        <f t="shared" si="78"/>
        <v>0</v>
      </c>
      <c r="AL128" s="73">
        <f t="shared" si="78"/>
        <v>0</v>
      </c>
      <c r="AM128" s="73">
        <f t="shared" si="78"/>
        <v>0</v>
      </c>
      <c r="AN128" s="1"/>
      <c r="AO128" s="1"/>
      <c r="AP128" s="1"/>
    </row>
    <row r="129" spans="1:72" s="222" customFormat="1" ht="24.9" customHeight="1">
      <c r="A129" s="226">
        <v>5</v>
      </c>
      <c r="B129" s="96">
        <v>6279021</v>
      </c>
      <c r="C129" s="95" t="s">
        <v>663</v>
      </c>
      <c r="D129" s="73">
        <f t="shared" si="75"/>
        <v>0</v>
      </c>
      <c r="E129" s="73">
        <f t="shared" si="76"/>
        <v>0</v>
      </c>
      <c r="F129" s="73">
        <f t="shared" si="76"/>
        <v>0</v>
      </c>
      <c r="G129" s="73">
        <f t="shared" si="76"/>
        <v>0</v>
      </c>
      <c r="H129" s="73">
        <f t="shared" si="76"/>
        <v>0</v>
      </c>
      <c r="I129" s="73">
        <f t="shared" si="76"/>
        <v>0</v>
      </c>
      <c r="J129" s="73">
        <f t="shared" si="76"/>
        <v>0</v>
      </c>
      <c r="K129" s="73">
        <f t="shared" si="76"/>
        <v>0</v>
      </c>
      <c r="L129" s="73">
        <f t="shared" si="76"/>
        <v>0</v>
      </c>
      <c r="M129" s="73">
        <f t="shared" si="76"/>
        <v>0</v>
      </c>
      <c r="N129" s="73">
        <f t="shared" si="76"/>
        <v>0</v>
      </c>
      <c r="O129" s="73">
        <f t="shared" si="77"/>
        <v>0</v>
      </c>
      <c r="P129" s="73">
        <f t="shared" si="77"/>
        <v>0</v>
      </c>
      <c r="Q129" s="73">
        <f t="shared" si="77"/>
        <v>0</v>
      </c>
      <c r="R129" s="73">
        <f t="shared" si="77"/>
        <v>0</v>
      </c>
      <c r="S129" s="73">
        <f t="shared" si="77"/>
        <v>0</v>
      </c>
      <c r="T129" s="73">
        <f t="shared" si="77"/>
        <v>0</v>
      </c>
      <c r="U129" s="73">
        <f t="shared" si="77"/>
        <v>0</v>
      </c>
      <c r="V129" s="73">
        <f t="shared" si="77"/>
        <v>0</v>
      </c>
      <c r="W129" s="73">
        <f t="shared" si="77"/>
        <v>0</v>
      </c>
      <c r="X129" s="73">
        <f t="shared" si="77"/>
        <v>0</v>
      </c>
      <c r="Y129" s="73">
        <f t="shared" si="78"/>
        <v>0</v>
      </c>
      <c r="Z129" s="73">
        <f t="shared" si="78"/>
        <v>0</v>
      </c>
      <c r="AA129" s="73">
        <f t="shared" si="78"/>
        <v>0</v>
      </c>
      <c r="AB129" s="73">
        <f t="shared" si="78"/>
        <v>0</v>
      </c>
      <c r="AC129" s="73">
        <f t="shared" si="78"/>
        <v>0</v>
      </c>
      <c r="AD129" s="73">
        <f t="shared" si="78"/>
        <v>0</v>
      </c>
      <c r="AE129" s="73">
        <f t="shared" si="78"/>
        <v>0</v>
      </c>
      <c r="AF129" s="73">
        <f t="shared" si="78"/>
        <v>0</v>
      </c>
      <c r="AG129" s="73">
        <f t="shared" si="78"/>
        <v>0</v>
      </c>
      <c r="AH129" s="73">
        <f t="shared" si="78"/>
        <v>0</v>
      </c>
      <c r="AI129" s="73">
        <f t="shared" si="78"/>
        <v>0</v>
      </c>
      <c r="AJ129" s="73">
        <f t="shared" si="78"/>
        <v>0</v>
      </c>
      <c r="AK129" s="73">
        <f t="shared" si="78"/>
        <v>0</v>
      </c>
      <c r="AL129" s="73">
        <f t="shared" si="78"/>
        <v>0</v>
      </c>
      <c r="AM129" s="73">
        <f t="shared" si="78"/>
        <v>0</v>
      </c>
      <c r="AN129" s="1"/>
      <c r="AO129" s="1"/>
      <c r="AP129" s="1"/>
    </row>
    <row r="130" spans="1:72" s="222" customFormat="1" ht="24.9" customHeight="1">
      <c r="A130" s="226">
        <v>5</v>
      </c>
      <c r="B130" s="96">
        <v>6279022</v>
      </c>
      <c r="C130" s="95" t="s">
        <v>664</v>
      </c>
      <c r="D130" s="73">
        <f t="shared" si="75"/>
        <v>0</v>
      </c>
      <c r="E130" s="73">
        <f t="shared" si="76"/>
        <v>0</v>
      </c>
      <c r="F130" s="73">
        <f t="shared" si="76"/>
        <v>0</v>
      </c>
      <c r="G130" s="73">
        <f t="shared" si="76"/>
        <v>0</v>
      </c>
      <c r="H130" s="73">
        <f t="shared" si="76"/>
        <v>0</v>
      </c>
      <c r="I130" s="73">
        <f t="shared" si="76"/>
        <v>0</v>
      </c>
      <c r="J130" s="73">
        <f t="shared" si="76"/>
        <v>0</v>
      </c>
      <c r="K130" s="73">
        <f t="shared" si="76"/>
        <v>0</v>
      </c>
      <c r="L130" s="73">
        <f t="shared" si="76"/>
        <v>0</v>
      </c>
      <c r="M130" s="73">
        <f t="shared" si="76"/>
        <v>0</v>
      </c>
      <c r="N130" s="73">
        <f t="shared" si="76"/>
        <v>0</v>
      </c>
      <c r="O130" s="73">
        <f t="shared" si="77"/>
        <v>0</v>
      </c>
      <c r="P130" s="73">
        <f t="shared" si="77"/>
        <v>0</v>
      </c>
      <c r="Q130" s="73">
        <f t="shared" si="77"/>
        <v>0</v>
      </c>
      <c r="R130" s="73">
        <f t="shared" si="77"/>
        <v>0</v>
      </c>
      <c r="S130" s="73">
        <f t="shared" si="77"/>
        <v>0</v>
      </c>
      <c r="T130" s="73">
        <f t="shared" si="77"/>
        <v>0</v>
      </c>
      <c r="U130" s="73">
        <f t="shared" si="77"/>
        <v>0</v>
      </c>
      <c r="V130" s="73">
        <f t="shared" si="77"/>
        <v>0</v>
      </c>
      <c r="W130" s="73">
        <f t="shared" si="77"/>
        <v>0</v>
      </c>
      <c r="X130" s="73">
        <f t="shared" si="77"/>
        <v>0</v>
      </c>
      <c r="Y130" s="73">
        <f t="shared" si="78"/>
        <v>0</v>
      </c>
      <c r="Z130" s="73">
        <f t="shared" si="78"/>
        <v>0</v>
      </c>
      <c r="AA130" s="73">
        <f t="shared" si="78"/>
        <v>0</v>
      </c>
      <c r="AB130" s="73">
        <f t="shared" si="78"/>
        <v>0</v>
      </c>
      <c r="AC130" s="73">
        <f t="shared" si="78"/>
        <v>0</v>
      </c>
      <c r="AD130" s="73">
        <f t="shared" si="78"/>
        <v>0</v>
      </c>
      <c r="AE130" s="73">
        <f t="shared" si="78"/>
        <v>0</v>
      </c>
      <c r="AF130" s="73">
        <f t="shared" si="78"/>
        <v>0</v>
      </c>
      <c r="AG130" s="73">
        <f t="shared" si="78"/>
        <v>0</v>
      </c>
      <c r="AH130" s="73">
        <f t="shared" si="78"/>
        <v>0</v>
      </c>
      <c r="AI130" s="73">
        <f t="shared" si="78"/>
        <v>0</v>
      </c>
      <c r="AJ130" s="73">
        <f t="shared" si="78"/>
        <v>0</v>
      </c>
      <c r="AK130" s="73">
        <f t="shared" si="78"/>
        <v>0</v>
      </c>
      <c r="AL130" s="73">
        <f t="shared" si="78"/>
        <v>0</v>
      </c>
      <c r="AM130" s="73">
        <f t="shared" si="78"/>
        <v>0</v>
      </c>
      <c r="AN130" s="1"/>
      <c r="AO130" s="1"/>
      <c r="AP130" s="1"/>
    </row>
    <row r="131" spans="1:72" s="222" customFormat="1" ht="24.9" customHeight="1">
      <c r="A131" s="226">
        <v>5</v>
      </c>
      <c r="B131" s="96">
        <v>5511001</v>
      </c>
      <c r="C131" s="95" t="s">
        <v>665</v>
      </c>
      <c r="D131" s="73">
        <f t="shared" si="75"/>
        <v>0</v>
      </c>
      <c r="E131" s="73">
        <f t="shared" si="76"/>
        <v>0</v>
      </c>
      <c r="F131" s="73">
        <f t="shared" si="76"/>
        <v>0</v>
      </c>
      <c r="G131" s="73">
        <f t="shared" si="76"/>
        <v>0</v>
      </c>
      <c r="H131" s="73">
        <f t="shared" si="76"/>
        <v>0</v>
      </c>
      <c r="I131" s="73">
        <f t="shared" si="76"/>
        <v>0</v>
      </c>
      <c r="J131" s="73">
        <f t="shared" si="76"/>
        <v>0</v>
      </c>
      <c r="K131" s="73">
        <f t="shared" si="76"/>
        <v>0</v>
      </c>
      <c r="L131" s="73">
        <f t="shared" si="76"/>
        <v>0</v>
      </c>
      <c r="M131" s="73">
        <f t="shared" si="76"/>
        <v>0</v>
      </c>
      <c r="N131" s="73">
        <f t="shared" si="76"/>
        <v>0</v>
      </c>
      <c r="O131" s="73">
        <f t="shared" si="77"/>
        <v>0</v>
      </c>
      <c r="P131" s="73">
        <f t="shared" si="77"/>
        <v>0</v>
      </c>
      <c r="Q131" s="73">
        <f t="shared" si="77"/>
        <v>0</v>
      </c>
      <c r="R131" s="73">
        <f t="shared" si="77"/>
        <v>0</v>
      </c>
      <c r="S131" s="73">
        <f t="shared" si="77"/>
        <v>0</v>
      </c>
      <c r="T131" s="73">
        <f t="shared" si="77"/>
        <v>0</v>
      </c>
      <c r="U131" s="73">
        <f t="shared" si="77"/>
        <v>0</v>
      </c>
      <c r="V131" s="73">
        <f t="shared" si="77"/>
        <v>0</v>
      </c>
      <c r="W131" s="73">
        <f t="shared" si="77"/>
        <v>0</v>
      </c>
      <c r="X131" s="73">
        <f t="shared" si="77"/>
        <v>0</v>
      </c>
      <c r="Y131" s="73">
        <f t="shared" si="78"/>
        <v>0</v>
      </c>
      <c r="Z131" s="73">
        <f t="shared" si="78"/>
        <v>0</v>
      </c>
      <c r="AA131" s="73">
        <f t="shared" si="78"/>
        <v>0</v>
      </c>
      <c r="AB131" s="73">
        <f t="shared" si="78"/>
        <v>0</v>
      </c>
      <c r="AC131" s="73">
        <f t="shared" si="78"/>
        <v>0</v>
      </c>
      <c r="AD131" s="73">
        <f t="shared" si="78"/>
        <v>0</v>
      </c>
      <c r="AE131" s="73">
        <f t="shared" si="78"/>
        <v>0</v>
      </c>
      <c r="AF131" s="73">
        <f t="shared" si="78"/>
        <v>0</v>
      </c>
      <c r="AG131" s="73">
        <f t="shared" si="78"/>
        <v>0</v>
      </c>
      <c r="AH131" s="73">
        <f t="shared" si="78"/>
        <v>0</v>
      </c>
      <c r="AI131" s="73">
        <f t="shared" si="78"/>
        <v>0</v>
      </c>
      <c r="AJ131" s="73">
        <f t="shared" si="78"/>
        <v>0</v>
      </c>
      <c r="AK131" s="73">
        <f t="shared" si="78"/>
        <v>0</v>
      </c>
      <c r="AL131" s="73">
        <f t="shared" si="78"/>
        <v>0</v>
      </c>
      <c r="AM131" s="73">
        <f t="shared" si="78"/>
        <v>0</v>
      </c>
      <c r="AN131" s="1"/>
      <c r="AO131" s="1"/>
      <c r="AP131" s="1"/>
    </row>
    <row r="132" spans="1:72" s="222" customFormat="1" ht="24.9" customHeight="1">
      <c r="A132" s="226">
        <v>5</v>
      </c>
      <c r="B132" s="96">
        <v>5521001</v>
      </c>
      <c r="C132" s="95" t="s">
        <v>666</v>
      </c>
      <c r="D132" s="73">
        <f t="shared" si="75"/>
        <v>0</v>
      </c>
      <c r="E132" s="73">
        <f t="shared" si="76"/>
        <v>0</v>
      </c>
      <c r="F132" s="73">
        <f t="shared" si="76"/>
        <v>0</v>
      </c>
      <c r="G132" s="73">
        <f t="shared" si="76"/>
        <v>0</v>
      </c>
      <c r="H132" s="73">
        <f t="shared" si="76"/>
        <v>0</v>
      </c>
      <c r="I132" s="73">
        <f t="shared" si="76"/>
        <v>0</v>
      </c>
      <c r="J132" s="73">
        <f t="shared" si="76"/>
        <v>0</v>
      </c>
      <c r="K132" s="73">
        <f t="shared" si="76"/>
        <v>0</v>
      </c>
      <c r="L132" s="73">
        <f t="shared" si="76"/>
        <v>0</v>
      </c>
      <c r="M132" s="73">
        <f t="shared" si="76"/>
        <v>0</v>
      </c>
      <c r="N132" s="73">
        <f t="shared" si="76"/>
        <v>0</v>
      </c>
      <c r="O132" s="73">
        <f t="shared" si="77"/>
        <v>0</v>
      </c>
      <c r="P132" s="73">
        <f t="shared" si="77"/>
        <v>0</v>
      </c>
      <c r="Q132" s="73">
        <f t="shared" si="77"/>
        <v>0</v>
      </c>
      <c r="R132" s="73">
        <f t="shared" si="77"/>
        <v>0</v>
      </c>
      <c r="S132" s="73">
        <f t="shared" si="77"/>
        <v>0</v>
      </c>
      <c r="T132" s="73">
        <f t="shared" si="77"/>
        <v>0</v>
      </c>
      <c r="U132" s="73">
        <f t="shared" si="77"/>
        <v>0</v>
      </c>
      <c r="V132" s="73">
        <f t="shared" si="77"/>
        <v>0</v>
      </c>
      <c r="W132" s="73">
        <f t="shared" si="77"/>
        <v>0</v>
      </c>
      <c r="X132" s="73">
        <f t="shared" si="77"/>
        <v>0</v>
      </c>
      <c r="Y132" s="73">
        <f t="shared" si="78"/>
        <v>0</v>
      </c>
      <c r="Z132" s="73">
        <f t="shared" si="78"/>
        <v>0</v>
      </c>
      <c r="AA132" s="73">
        <f t="shared" si="78"/>
        <v>0</v>
      </c>
      <c r="AB132" s="73">
        <f t="shared" si="78"/>
        <v>0</v>
      </c>
      <c r="AC132" s="73">
        <f t="shared" si="78"/>
        <v>0</v>
      </c>
      <c r="AD132" s="73">
        <f t="shared" si="78"/>
        <v>0</v>
      </c>
      <c r="AE132" s="73">
        <f t="shared" si="78"/>
        <v>0</v>
      </c>
      <c r="AF132" s="73">
        <f t="shared" si="78"/>
        <v>0</v>
      </c>
      <c r="AG132" s="73">
        <f t="shared" si="78"/>
        <v>0</v>
      </c>
      <c r="AH132" s="73">
        <f t="shared" si="78"/>
        <v>0</v>
      </c>
      <c r="AI132" s="73">
        <f t="shared" si="78"/>
        <v>0</v>
      </c>
      <c r="AJ132" s="73">
        <f t="shared" si="78"/>
        <v>0</v>
      </c>
      <c r="AK132" s="73">
        <f t="shared" si="78"/>
        <v>0</v>
      </c>
      <c r="AL132" s="73">
        <f t="shared" si="78"/>
        <v>0</v>
      </c>
      <c r="AM132" s="73">
        <f t="shared" si="78"/>
        <v>0</v>
      </c>
      <c r="AN132" s="1"/>
      <c r="AO132" s="1"/>
      <c r="AP132" s="1"/>
    </row>
    <row r="133" spans="1:72" s="222" customFormat="1" ht="24.9" customHeight="1">
      <c r="A133" s="226">
        <v>5</v>
      </c>
      <c r="B133" s="96">
        <v>5511006</v>
      </c>
      <c r="C133" s="95" t="s">
        <v>725</v>
      </c>
      <c r="D133" s="73">
        <f t="shared" si="75"/>
        <v>0</v>
      </c>
      <c r="E133" s="73">
        <f t="shared" si="76"/>
        <v>0</v>
      </c>
      <c r="F133" s="73">
        <f t="shared" si="76"/>
        <v>0</v>
      </c>
      <c r="G133" s="73">
        <f t="shared" si="76"/>
        <v>0</v>
      </c>
      <c r="H133" s="73">
        <f t="shared" si="76"/>
        <v>0</v>
      </c>
      <c r="I133" s="73">
        <f t="shared" si="76"/>
        <v>0</v>
      </c>
      <c r="J133" s="73">
        <f t="shared" si="76"/>
        <v>0</v>
      </c>
      <c r="K133" s="73">
        <f t="shared" si="76"/>
        <v>0</v>
      </c>
      <c r="L133" s="73">
        <f t="shared" si="76"/>
        <v>0</v>
      </c>
      <c r="M133" s="73">
        <f t="shared" si="76"/>
        <v>0</v>
      </c>
      <c r="N133" s="73">
        <f t="shared" si="76"/>
        <v>0</v>
      </c>
      <c r="O133" s="73">
        <f t="shared" si="77"/>
        <v>0</v>
      </c>
      <c r="P133" s="73">
        <f t="shared" si="77"/>
        <v>0</v>
      </c>
      <c r="Q133" s="73">
        <f t="shared" si="77"/>
        <v>0</v>
      </c>
      <c r="R133" s="73">
        <f t="shared" si="77"/>
        <v>0</v>
      </c>
      <c r="S133" s="73">
        <f t="shared" si="77"/>
        <v>0</v>
      </c>
      <c r="T133" s="73">
        <f t="shared" si="77"/>
        <v>0</v>
      </c>
      <c r="U133" s="73">
        <f t="shared" si="77"/>
        <v>0</v>
      </c>
      <c r="V133" s="73">
        <f t="shared" si="77"/>
        <v>0</v>
      </c>
      <c r="W133" s="73">
        <f t="shared" si="77"/>
        <v>0</v>
      </c>
      <c r="X133" s="73">
        <f t="shared" si="77"/>
        <v>0</v>
      </c>
      <c r="Y133" s="73">
        <f t="shared" si="78"/>
        <v>0</v>
      </c>
      <c r="Z133" s="73">
        <f t="shared" si="78"/>
        <v>0</v>
      </c>
      <c r="AA133" s="73">
        <f t="shared" si="78"/>
        <v>0</v>
      </c>
      <c r="AB133" s="73">
        <f t="shared" si="78"/>
        <v>0</v>
      </c>
      <c r="AC133" s="73">
        <f t="shared" si="78"/>
        <v>0</v>
      </c>
      <c r="AD133" s="73">
        <f t="shared" si="78"/>
        <v>0</v>
      </c>
      <c r="AE133" s="73">
        <f t="shared" si="78"/>
        <v>0</v>
      </c>
      <c r="AF133" s="73">
        <f t="shared" si="78"/>
        <v>0</v>
      </c>
      <c r="AG133" s="73">
        <f t="shared" si="78"/>
        <v>0</v>
      </c>
      <c r="AH133" s="73">
        <f t="shared" si="78"/>
        <v>0</v>
      </c>
      <c r="AI133" s="73">
        <f t="shared" si="78"/>
        <v>0</v>
      </c>
      <c r="AJ133" s="73">
        <f t="shared" si="78"/>
        <v>0</v>
      </c>
      <c r="AK133" s="73">
        <f t="shared" si="78"/>
        <v>0</v>
      </c>
      <c r="AL133" s="73">
        <f t="shared" si="78"/>
        <v>0</v>
      </c>
      <c r="AM133" s="73">
        <f t="shared" si="78"/>
        <v>0</v>
      </c>
      <c r="AN133" s="1"/>
      <c r="AO133" s="1"/>
      <c r="AP133" s="1"/>
    </row>
    <row r="134" spans="1:72" s="222" customFormat="1" ht="24.9" customHeight="1">
      <c r="A134" s="226">
        <v>5</v>
      </c>
      <c r="B134" s="96">
        <v>6279023</v>
      </c>
      <c r="C134" s="95" t="s">
        <v>667</v>
      </c>
      <c r="D134" s="73">
        <f t="shared" si="75"/>
        <v>0</v>
      </c>
      <c r="E134" s="73">
        <f t="shared" si="76"/>
        <v>0</v>
      </c>
      <c r="F134" s="73">
        <f t="shared" si="76"/>
        <v>0</v>
      </c>
      <c r="G134" s="73">
        <f t="shared" si="76"/>
        <v>0</v>
      </c>
      <c r="H134" s="73">
        <f t="shared" si="76"/>
        <v>0</v>
      </c>
      <c r="I134" s="73">
        <f t="shared" si="76"/>
        <v>0</v>
      </c>
      <c r="J134" s="73">
        <f t="shared" si="76"/>
        <v>0</v>
      </c>
      <c r="K134" s="73">
        <f t="shared" si="76"/>
        <v>0</v>
      </c>
      <c r="L134" s="73">
        <f t="shared" si="76"/>
        <v>0</v>
      </c>
      <c r="M134" s="73">
        <f t="shared" si="76"/>
        <v>0</v>
      </c>
      <c r="N134" s="73">
        <f t="shared" si="76"/>
        <v>0</v>
      </c>
      <c r="O134" s="73">
        <f t="shared" si="77"/>
        <v>0</v>
      </c>
      <c r="P134" s="73">
        <f t="shared" si="77"/>
        <v>0</v>
      </c>
      <c r="Q134" s="73">
        <f t="shared" si="77"/>
        <v>0</v>
      </c>
      <c r="R134" s="73">
        <f t="shared" si="77"/>
        <v>0</v>
      </c>
      <c r="S134" s="73">
        <f t="shared" si="77"/>
        <v>0</v>
      </c>
      <c r="T134" s="73">
        <f t="shared" si="77"/>
        <v>0</v>
      </c>
      <c r="U134" s="73">
        <f t="shared" si="77"/>
        <v>0</v>
      </c>
      <c r="V134" s="73">
        <f t="shared" si="77"/>
        <v>0</v>
      </c>
      <c r="W134" s="73">
        <f t="shared" si="77"/>
        <v>0</v>
      </c>
      <c r="X134" s="73">
        <f t="shared" si="77"/>
        <v>0</v>
      </c>
      <c r="Y134" s="73">
        <f t="shared" si="78"/>
        <v>0</v>
      </c>
      <c r="Z134" s="73">
        <f t="shared" si="78"/>
        <v>0</v>
      </c>
      <c r="AA134" s="73">
        <f t="shared" si="78"/>
        <v>0</v>
      </c>
      <c r="AB134" s="73">
        <f t="shared" si="78"/>
        <v>0</v>
      </c>
      <c r="AC134" s="73">
        <f t="shared" si="78"/>
        <v>0</v>
      </c>
      <c r="AD134" s="73">
        <f t="shared" si="78"/>
        <v>0</v>
      </c>
      <c r="AE134" s="73">
        <f t="shared" si="78"/>
        <v>0</v>
      </c>
      <c r="AF134" s="73">
        <f t="shared" si="78"/>
        <v>0</v>
      </c>
      <c r="AG134" s="73">
        <f t="shared" si="78"/>
        <v>0</v>
      </c>
      <c r="AH134" s="73">
        <f t="shared" si="78"/>
        <v>0</v>
      </c>
      <c r="AI134" s="73">
        <f t="shared" si="78"/>
        <v>0</v>
      </c>
      <c r="AJ134" s="73">
        <f t="shared" si="78"/>
        <v>0</v>
      </c>
      <c r="AK134" s="73">
        <f t="shared" si="78"/>
        <v>0</v>
      </c>
      <c r="AL134" s="73">
        <f t="shared" si="78"/>
        <v>0</v>
      </c>
      <c r="AM134" s="73">
        <f t="shared" si="78"/>
        <v>0</v>
      </c>
      <c r="AN134" s="1"/>
      <c r="AO134" s="1"/>
      <c r="AP134" s="1"/>
    </row>
    <row r="135" spans="1:72" ht="24.9" customHeight="1">
      <c r="A135" s="254">
        <v>6</v>
      </c>
      <c r="B135" s="74">
        <v>6212001</v>
      </c>
      <c r="C135" s="75" t="s">
        <v>119</v>
      </c>
      <c r="D135" s="73">
        <f t="shared" si="75"/>
        <v>0</v>
      </c>
      <c r="E135" s="73">
        <f t="shared" si="76"/>
        <v>0</v>
      </c>
      <c r="F135" s="73">
        <f t="shared" si="76"/>
        <v>0</v>
      </c>
      <c r="G135" s="73">
        <f t="shared" si="76"/>
        <v>0</v>
      </c>
      <c r="H135" s="73">
        <f t="shared" si="76"/>
        <v>0</v>
      </c>
      <c r="I135" s="73">
        <f t="shared" si="76"/>
        <v>0</v>
      </c>
      <c r="J135" s="73">
        <f t="shared" si="76"/>
        <v>0</v>
      </c>
      <c r="K135" s="73">
        <f t="shared" si="76"/>
        <v>0</v>
      </c>
      <c r="L135" s="73">
        <f t="shared" si="76"/>
        <v>0</v>
      </c>
      <c r="M135" s="73">
        <f t="shared" si="76"/>
        <v>0</v>
      </c>
      <c r="N135" s="73">
        <f t="shared" si="76"/>
        <v>0</v>
      </c>
      <c r="O135" s="73">
        <f t="shared" si="77"/>
        <v>0</v>
      </c>
      <c r="P135" s="73">
        <f t="shared" si="77"/>
        <v>0</v>
      </c>
      <c r="Q135" s="73">
        <f t="shared" si="77"/>
        <v>0</v>
      </c>
      <c r="R135" s="73">
        <f t="shared" si="77"/>
        <v>0</v>
      </c>
      <c r="S135" s="73">
        <f t="shared" si="77"/>
        <v>0</v>
      </c>
      <c r="T135" s="73">
        <f t="shared" si="77"/>
        <v>0</v>
      </c>
      <c r="U135" s="73">
        <f t="shared" si="77"/>
        <v>0</v>
      </c>
      <c r="V135" s="73">
        <f t="shared" si="77"/>
        <v>0</v>
      </c>
      <c r="W135" s="73">
        <f t="shared" si="77"/>
        <v>0</v>
      </c>
      <c r="X135" s="73">
        <f t="shared" si="77"/>
        <v>0</v>
      </c>
      <c r="Y135" s="73">
        <f t="shared" si="78"/>
        <v>0</v>
      </c>
      <c r="Z135" s="73">
        <f t="shared" si="78"/>
        <v>0</v>
      </c>
      <c r="AA135" s="73">
        <f t="shared" si="78"/>
        <v>0</v>
      </c>
      <c r="AB135" s="73">
        <f t="shared" si="78"/>
        <v>0</v>
      </c>
      <c r="AC135" s="73">
        <f t="shared" si="78"/>
        <v>0</v>
      </c>
      <c r="AD135" s="73">
        <f t="shared" si="78"/>
        <v>0</v>
      </c>
      <c r="AE135" s="73">
        <f t="shared" si="78"/>
        <v>0</v>
      </c>
      <c r="AF135" s="73">
        <f t="shared" si="78"/>
        <v>0</v>
      </c>
      <c r="AG135" s="73">
        <f t="shared" si="78"/>
        <v>0</v>
      </c>
      <c r="AH135" s="73">
        <f t="shared" si="78"/>
        <v>0</v>
      </c>
      <c r="AI135" s="73">
        <f t="shared" si="78"/>
        <v>0</v>
      </c>
      <c r="AJ135" s="73">
        <f t="shared" si="78"/>
        <v>0</v>
      </c>
      <c r="AK135" s="73">
        <f t="shared" si="78"/>
        <v>0</v>
      </c>
      <c r="AL135" s="73">
        <f t="shared" si="78"/>
        <v>0</v>
      </c>
      <c r="AM135" s="73">
        <f t="shared" si="78"/>
        <v>0</v>
      </c>
    </row>
    <row r="136" spans="1:72" ht="24.9" customHeight="1">
      <c r="A136" s="254">
        <v>6</v>
      </c>
      <c r="B136" s="74">
        <v>6221001</v>
      </c>
      <c r="C136" s="75" t="s">
        <v>120</v>
      </c>
      <c r="D136" s="73">
        <f t="shared" si="75"/>
        <v>0</v>
      </c>
      <c r="E136" s="73">
        <f t="shared" ref="E136:N145" si="79">SUMIF($B$283:$B$593,$B$5:$B$279,E$283:E$593)</f>
        <v>0</v>
      </c>
      <c r="F136" s="73">
        <f t="shared" si="79"/>
        <v>0</v>
      </c>
      <c r="G136" s="73">
        <f t="shared" si="79"/>
        <v>0</v>
      </c>
      <c r="H136" s="73">
        <f t="shared" si="79"/>
        <v>0</v>
      </c>
      <c r="I136" s="73">
        <f t="shared" si="79"/>
        <v>0</v>
      </c>
      <c r="J136" s="73">
        <f t="shared" si="79"/>
        <v>0</v>
      </c>
      <c r="K136" s="73">
        <f t="shared" si="79"/>
        <v>0</v>
      </c>
      <c r="L136" s="73">
        <f t="shared" si="79"/>
        <v>0</v>
      </c>
      <c r="M136" s="73">
        <f t="shared" si="79"/>
        <v>0</v>
      </c>
      <c r="N136" s="73">
        <f t="shared" si="79"/>
        <v>0</v>
      </c>
      <c r="O136" s="73">
        <f t="shared" ref="O136:X145" si="80">SUMIF($B$283:$B$593,$B$5:$B$279,O$283:O$593)</f>
        <v>0</v>
      </c>
      <c r="P136" s="73">
        <f t="shared" si="80"/>
        <v>0</v>
      </c>
      <c r="Q136" s="73">
        <f t="shared" si="80"/>
        <v>0</v>
      </c>
      <c r="R136" s="73">
        <f t="shared" si="80"/>
        <v>0</v>
      </c>
      <c r="S136" s="73">
        <f t="shared" si="80"/>
        <v>0</v>
      </c>
      <c r="T136" s="73">
        <f t="shared" si="80"/>
        <v>0</v>
      </c>
      <c r="U136" s="73">
        <f t="shared" si="80"/>
        <v>0</v>
      </c>
      <c r="V136" s="73">
        <f t="shared" si="80"/>
        <v>0</v>
      </c>
      <c r="W136" s="73">
        <f t="shared" si="80"/>
        <v>0</v>
      </c>
      <c r="X136" s="73">
        <f t="shared" si="80"/>
        <v>0</v>
      </c>
      <c r="Y136" s="73">
        <f t="shared" ref="Y136:AM145" si="81">SUMIF($B$283:$B$593,$B$5:$B$279,Y$283:Y$593)</f>
        <v>0</v>
      </c>
      <c r="Z136" s="73">
        <f t="shared" si="81"/>
        <v>0</v>
      </c>
      <c r="AA136" s="73">
        <f t="shared" si="81"/>
        <v>0</v>
      </c>
      <c r="AB136" s="73">
        <f t="shared" si="81"/>
        <v>0</v>
      </c>
      <c r="AC136" s="73">
        <f t="shared" si="81"/>
        <v>0</v>
      </c>
      <c r="AD136" s="73">
        <f t="shared" si="81"/>
        <v>0</v>
      </c>
      <c r="AE136" s="73">
        <f t="shared" si="81"/>
        <v>0</v>
      </c>
      <c r="AF136" s="73">
        <f t="shared" si="81"/>
        <v>0</v>
      </c>
      <c r="AG136" s="73">
        <f t="shared" si="81"/>
        <v>0</v>
      </c>
      <c r="AH136" s="73">
        <f t="shared" si="81"/>
        <v>0</v>
      </c>
      <c r="AI136" s="73">
        <f t="shared" si="81"/>
        <v>0</v>
      </c>
      <c r="AJ136" s="73">
        <f t="shared" si="81"/>
        <v>0</v>
      </c>
      <c r="AK136" s="73">
        <f t="shared" si="81"/>
        <v>0</v>
      </c>
      <c r="AL136" s="73">
        <f t="shared" si="81"/>
        <v>0</v>
      </c>
      <c r="AM136" s="73">
        <f t="shared" si="81"/>
        <v>0</v>
      </c>
    </row>
    <row r="137" spans="1:72" ht="24.9" customHeight="1">
      <c r="A137" s="254">
        <v>6</v>
      </c>
      <c r="B137" s="74">
        <v>6221002</v>
      </c>
      <c r="C137" s="75" t="s">
        <v>121</v>
      </c>
      <c r="D137" s="73">
        <f t="shared" si="75"/>
        <v>0</v>
      </c>
      <c r="E137" s="73">
        <f t="shared" si="79"/>
        <v>0</v>
      </c>
      <c r="F137" s="73">
        <f t="shared" si="79"/>
        <v>0</v>
      </c>
      <c r="G137" s="73">
        <f t="shared" si="79"/>
        <v>0</v>
      </c>
      <c r="H137" s="73">
        <f t="shared" si="79"/>
        <v>0</v>
      </c>
      <c r="I137" s="73">
        <f t="shared" si="79"/>
        <v>0</v>
      </c>
      <c r="J137" s="73">
        <f t="shared" si="79"/>
        <v>0</v>
      </c>
      <c r="K137" s="73">
        <f t="shared" si="79"/>
        <v>0</v>
      </c>
      <c r="L137" s="73">
        <f t="shared" si="79"/>
        <v>0</v>
      </c>
      <c r="M137" s="73">
        <f t="shared" si="79"/>
        <v>0</v>
      </c>
      <c r="N137" s="73">
        <f t="shared" si="79"/>
        <v>0</v>
      </c>
      <c r="O137" s="73">
        <f t="shared" si="80"/>
        <v>0</v>
      </c>
      <c r="P137" s="73">
        <f t="shared" si="80"/>
        <v>0</v>
      </c>
      <c r="Q137" s="73">
        <f t="shared" si="80"/>
        <v>0</v>
      </c>
      <c r="R137" s="73">
        <f t="shared" si="80"/>
        <v>0</v>
      </c>
      <c r="S137" s="73">
        <f t="shared" si="80"/>
        <v>0</v>
      </c>
      <c r="T137" s="73">
        <f t="shared" si="80"/>
        <v>0</v>
      </c>
      <c r="U137" s="73">
        <f t="shared" si="80"/>
        <v>0</v>
      </c>
      <c r="V137" s="73">
        <f t="shared" si="80"/>
        <v>0</v>
      </c>
      <c r="W137" s="73">
        <f t="shared" si="80"/>
        <v>0</v>
      </c>
      <c r="X137" s="73">
        <f t="shared" si="80"/>
        <v>0</v>
      </c>
      <c r="Y137" s="73">
        <f t="shared" si="81"/>
        <v>0</v>
      </c>
      <c r="Z137" s="73">
        <f t="shared" si="81"/>
        <v>0</v>
      </c>
      <c r="AA137" s="73">
        <f t="shared" si="81"/>
        <v>0</v>
      </c>
      <c r="AB137" s="73">
        <f t="shared" si="81"/>
        <v>0</v>
      </c>
      <c r="AC137" s="73">
        <f t="shared" si="81"/>
        <v>0</v>
      </c>
      <c r="AD137" s="73">
        <f t="shared" si="81"/>
        <v>0</v>
      </c>
      <c r="AE137" s="73">
        <f t="shared" si="81"/>
        <v>0</v>
      </c>
      <c r="AF137" s="73">
        <f t="shared" si="81"/>
        <v>0</v>
      </c>
      <c r="AG137" s="73">
        <f t="shared" si="81"/>
        <v>0</v>
      </c>
      <c r="AH137" s="73">
        <f t="shared" si="81"/>
        <v>0</v>
      </c>
      <c r="AI137" s="73">
        <f t="shared" si="81"/>
        <v>0</v>
      </c>
      <c r="AJ137" s="73">
        <f t="shared" si="81"/>
        <v>0</v>
      </c>
      <c r="AK137" s="73">
        <f t="shared" si="81"/>
        <v>0</v>
      </c>
      <c r="AL137" s="73">
        <f t="shared" si="81"/>
        <v>0</v>
      </c>
      <c r="AM137" s="73">
        <f t="shared" si="81"/>
        <v>0</v>
      </c>
    </row>
    <row r="138" spans="1:72" s="222" customFormat="1" ht="24.9" customHeight="1">
      <c r="A138" s="226">
        <v>6</v>
      </c>
      <c r="B138" s="96">
        <v>6231001</v>
      </c>
      <c r="C138" s="95" t="s">
        <v>122</v>
      </c>
      <c r="D138" s="97">
        <f t="shared" si="75"/>
        <v>0</v>
      </c>
      <c r="E138" s="97">
        <f t="shared" si="79"/>
        <v>0</v>
      </c>
      <c r="F138" s="97">
        <f t="shared" si="79"/>
        <v>0</v>
      </c>
      <c r="G138" s="97">
        <f t="shared" si="79"/>
        <v>0</v>
      </c>
      <c r="H138" s="97">
        <f t="shared" si="79"/>
        <v>0</v>
      </c>
      <c r="I138" s="97">
        <f t="shared" si="79"/>
        <v>0</v>
      </c>
      <c r="J138" s="97">
        <f t="shared" si="79"/>
        <v>0</v>
      </c>
      <c r="K138" s="97">
        <f t="shared" si="79"/>
        <v>0</v>
      </c>
      <c r="L138" s="97">
        <f t="shared" si="79"/>
        <v>0</v>
      </c>
      <c r="M138" s="97">
        <f t="shared" si="79"/>
        <v>0</v>
      </c>
      <c r="N138" s="97">
        <f t="shared" si="79"/>
        <v>0</v>
      </c>
      <c r="O138" s="97">
        <f t="shared" si="80"/>
        <v>0</v>
      </c>
      <c r="P138" s="97">
        <f t="shared" si="80"/>
        <v>0</v>
      </c>
      <c r="Q138" s="97">
        <f t="shared" si="80"/>
        <v>0</v>
      </c>
      <c r="R138" s="97">
        <f t="shared" si="80"/>
        <v>0</v>
      </c>
      <c r="S138" s="97">
        <f t="shared" si="80"/>
        <v>0</v>
      </c>
      <c r="T138" s="97">
        <f t="shared" si="80"/>
        <v>0</v>
      </c>
      <c r="U138" s="97">
        <f t="shared" si="80"/>
        <v>0</v>
      </c>
      <c r="V138" s="97">
        <f t="shared" si="80"/>
        <v>0</v>
      </c>
      <c r="W138" s="97">
        <f t="shared" si="80"/>
        <v>0</v>
      </c>
      <c r="X138" s="97">
        <f t="shared" si="80"/>
        <v>0</v>
      </c>
      <c r="Y138" s="97">
        <f t="shared" si="81"/>
        <v>0</v>
      </c>
      <c r="Z138" s="97">
        <f t="shared" si="81"/>
        <v>0</v>
      </c>
      <c r="AA138" s="97">
        <f t="shared" si="81"/>
        <v>0</v>
      </c>
      <c r="AB138" s="97">
        <f t="shared" si="81"/>
        <v>0</v>
      </c>
      <c r="AC138" s="97">
        <f t="shared" si="81"/>
        <v>0</v>
      </c>
      <c r="AD138" s="97">
        <f t="shared" si="81"/>
        <v>0</v>
      </c>
      <c r="AE138" s="97">
        <f t="shared" si="81"/>
        <v>0</v>
      </c>
      <c r="AF138" s="97">
        <f t="shared" si="81"/>
        <v>0</v>
      </c>
      <c r="AG138" s="97">
        <f t="shared" si="81"/>
        <v>0</v>
      </c>
      <c r="AH138" s="97">
        <f t="shared" si="81"/>
        <v>0</v>
      </c>
      <c r="AI138" s="97">
        <f t="shared" si="81"/>
        <v>0</v>
      </c>
      <c r="AJ138" s="97">
        <f t="shared" si="81"/>
        <v>0</v>
      </c>
      <c r="AK138" s="97">
        <f t="shared" si="81"/>
        <v>0</v>
      </c>
      <c r="AL138" s="97">
        <f t="shared" si="81"/>
        <v>0</v>
      </c>
      <c r="AM138" s="97">
        <f t="shared" si="81"/>
        <v>0</v>
      </c>
    </row>
    <row r="139" spans="1:72" s="222" customFormat="1" ht="24.9" customHeight="1">
      <c r="A139" s="226">
        <v>6</v>
      </c>
      <c r="B139" s="96">
        <v>6231002</v>
      </c>
      <c r="C139" s="95" t="s">
        <v>123</v>
      </c>
      <c r="D139" s="97">
        <f t="shared" si="75"/>
        <v>0</v>
      </c>
      <c r="E139" s="97">
        <f t="shared" si="79"/>
        <v>0</v>
      </c>
      <c r="F139" s="97">
        <f t="shared" si="79"/>
        <v>0</v>
      </c>
      <c r="G139" s="97">
        <f t="shared" si="79"/>
        <v>0</v>
      </c>
      <c r="H139" s="97">
        <f t="shared" si="79"/>
        <v>0</v>
      </c>
      <c r="I139" s="97">
        <f t="shared" si="79"/>
        <v>0</v>
      </c>
      <c r="J139" s="97">
        <f t="shared" si="79"/>
        <v>0</v>
      </c>
      <c r="K139" s="97">
        <f t="shared" si="79"/>
        <v>0</v>
      </c>
      <c r="L139" s="97">
        <f t="shared" si="79"/>
        <v>0</v>
      </c>
      <c r="M139" s="97">
        <f t="shared" si="79"/>
        <v>0</v>
      </c>
      <c r="N139" s="97">
        <f t="shared" si="79"/>
        <v>0</v>
      </c>
      <c r="O139" s="97">
        <f t="shared" si="80"/>
        <v>0</v>
      </c>
      <c r="P139" s="97">
        <f t="shared" si="80"/>
        <v>0</v>
      </c>
      <c r="Q139" s="97">
        <f t="shared" si="80"/>
        <v>0</v>
      </c>
      <c r="R139" s="97">
        <f t="shared" si="80"/>
        <v>0</v>
      </c>
      <c r="S139" s="97">
        <f t="shared" si="80"/>
        <v>0</v>
      </c>
      <c r="T139" s="97">
        <f t="shared" si="80"/>
        <v>0</v>
      </c>
      <c r="U139" s="97">
        <f t="shared" si="80"/>
        <v>0</v>
      </c>
      <c r="V139" s="97">
        <f t="shared" si="80"/>
        <v>0</v>
      </c>
      <c r="W139" s="97">
        <f t="shared" si="80"/>
        <v>0</v>
      </c>
      <c r="X139" s="97">
        <f t="shared" si="80"/>
        <v>0</v>
      </c>
      <c r="Y139" s="97">
        <f t="shared" si="81"/>
        <v>0</v>
      </c>
      <c r="Z139" s="97">
        <f t="shared" si="81"/>
        <v>0</v>
      </c>
      <c r="AA139" s="97">
        <f t="shared" si="81"/>
        <v>0</v>
      </c>
      <c r="AB139" s="97">
        <f t="shared" si="81"/>
        <v>0</v>
      </c>
      <c r="AC139" s="97">
        <f t="shared" si="81"/>
        <v>0</v>
      </c>
      <c r="AD139" s="97">
        <f t="shared" si="81"/>
        <v>0</v>
      </c>
      <c r="AE139" s="97">
        <f t="shared" si="81"/>
        <v>0</v>
      </c>
      <c r="AF139" s="97">
        <f t="shared" si="81"/>
        <v>0</v>
      </c>
      <c r="AG139" s="97">
        <f t="shared" si="81"/>
        <v>0</v>
      </c>
      <c r="AH139" s="97">
        <f t="shared" si="81"/>
        <v>0</v>
      </c>
      <c r="AI139" s="97">
        <f t="shared" si="81"/>
        <v>0</v>
      </c>
      <c r="AJ139" s="97">
        <f t="shared" si="81"/>
        <v>0</v>
      </c>
      <c r="AK139" s="97">
        <f t="shared" si="81"/>
        <v>0</v>
      </c>
      <c r="AL139" s="97">
        <f t="shared" si="81"/>
        <v>0</v>
      </c>
      <c r="AM139" s="97">
        <f t="shared" si="81"/>
        <v>0</v>
      </c>
    </row>
    <row r="140" spans="1:72" s="222" customFormat="1" ht="24.9" customHeight="1">
      <c r="A140" s="254">
        <v>6</v>
      </c>
      <c r="B140" s="96">
        <v>6261002</v>
      </c>
      <c r="C140" s="95" t="s">
        <v>124</v>
      </c>
      <c r="D140" s="73">
        <f t="shared" si="75"/>
        <v>0</v>
      </c>
      <c r="E140" s="97">
        <f t="shared" si="79"/>
        <v>0</v>
      </c>
      <c r="F140" s="97">
        <f t="shared" si="79"/>
        <v>0</v>
      </c>
      <c r="G140" s="97">
        <f t="shared" si="79"/>
        <v>0</v>
      </c>
      <c r="H140" s="97">
        <f t="shared" si="79"/>
        <v>0</v>
      </c>
      <c r="I140" s="97">
        <f t="shared" si="79"/>
        <v>0</v>
      </c>
      <c r="J140" s="97">
        <f t="shared" si="79"/>
        <v>0</v>
      </c>
      <c r="K140" s="97">
        <f t="shared" si="79"/>
        <v>0</v>
      </c>
      <c r="L140" s="97">
        <f t="shared" si="79"/>
        <v>0</v>
      </c>
      <c r="M140" s="97">
        <f t="shared" si="79"/>
        <v>0</v>
      </c>
      <c r="N140" s="97">
        <f t="shared" si="79"/>
        <v>0</v>
      </c>
      <c r="O140" s="97">
        <f t="shared" si="80"/>
        <v>0</v>
      </c>
      <c r="P140" s="97">
        <f t="shared" si="80"/>
        <v>0</v>
      </c>
      <c r="Q140" s="97">
        <f t="shared" si="80"/>
        <v>0</v>
      </c>
      <c r="R140" s="97">
        <f t="shared" si="80"/>
        <v>0</v>
      </c>
      <c r="S140" s="97">
        <f t="shared" si="80"/>
        <v>0</v>
      </c>
      <c r="T140" s="97">
        <f t="shared" si="80"/>
        <v>0</v>
      </c>
      <c r="U140" s="97">
        <f t="shared" si="80"/>
        <v>0</v>
      </c>
      <c r="V140" s="97">
        <f t="shared" si="80"/>
        <v>0</v>
      </c>
      <c r="W140" s="97">
        <f t="shared" si="80"/>
        <v>0</v>
      </c>
      <c r="X140" s="97">
        <f t="shared" si="80"/>
        <v>0</v>
      </c>
      <c r="Y140" s="97">
        <f t="shared" si="81"/>
        <v>0</v>
      </c>
      <c r="Z140" s="97">
        <f t="shared" si="81"/>
        <v>0</v>
      </c>
      <c r="AA140" s="97">
        <f t="shared" si="81"/>
        <v>0</v>
      </c>
      <c r="AB140" s="97">
        <f t="shared" si="81"/>
        <v>0</v>
      </c>
      <c r="AC140" s="97">
        <f t="shared" si="81"/>
        <v>0</v>
      </c>
      <c r="AD140" s="97">
        <f t="shared" si="81"/>
        <v>0</v>
      </c>
      <c r="AE140" s="97">
        <f t="shared" si="81"/>
        <v>0</v>
      </c>
      <c r="AF140" s="97">
        <f t="shared" si="81"/>
        <v>0</v>
      </c>
      <c r="AG140" s="97">
        <f t="shared" si="81"/>
        <v>0</v>
      </c>
      <c r="AH140" s="97">
        <f t="shared" si="81"/>
        <v>0</v>
      </c>
      <c r="AI140" s="97">
        <f t="shared" si="81"/>
        <v>0</v>
      </c>
      <c r="AJ140" s="97">
        <f t="shared" si="81"/>
        <v>0</v>
      </c>
      <c r="AK140" s="97">
        <f t="shared" si="81"/>
        <v>0</v>
      </c>
      <c r="AL140" s="97">
        <f t="shared" si="81"/>
        <v>0</v>
      </c>
      <c r="AM140" s="97">
        <f t="shared" si="81"/>
        <v>0</v>
      </c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s="222" customFormat="1" ht="24.9" customHeight="1">
      <c r="A141" s="254">
        <v>6</v>
      </c>
      <c r="B141" s="96">
        <v>6261004</v>
      </c>
      <c r="C141" s="95" t="s">
        <v>125</v>
      </c>
      <c r="D141" s="73">
        <f t="shared" si="75"/>
        <v>0</v>
      </c>
      <c r="E141" s="97">
        <f t="shared" si="79"/>
        <v>0</v>
      </c>
      <c r="F141" s="97">
        <f t="shared" si="79"/>
        <v>0</v>
      </c>
      <c r="G141" s="97">
        <f t="shared" si="79"/>
        <v>0</v>
      </c>
      <c r="H141" s="97">
        <f t="shared" si="79"/>
        <v>0</v>
      </c>
      <c r="I141" s="97">
        <f t="shared" si="79"/>
        <v>0</v>
      </c>
      <c r="J141" s="97">
        <f t="shared" si="79"/>
        <v>0</v>
      </c>
      <c r="K141" s="97">
        <f t="shared" si="79"/>
        <v>0</v>
      </c>
      <c r="L141" s="97">
        <f t="shared" si="79"/>
        <v>0</v>
      </c>
      <c r="M141" s="97">
        <f t="shared" si="79"/>
        <v>0</v>
      </c>
      <c r="N141" s="97">
        <f t="shared" si="79"/>
        <v>0</v>
      </c>
      <c r="O141" s="97">
        <f t="shared" si="80"/>
        <v>0</v>
      </c>
      <c r="P141" s="97">
        <f t="shared" si="80"/>
        <v>0</v>
      </c>
      <c r="Q141" s="97">
        <f t="shared" si="80"/>
        <v>0</v>
      </c>
      <c r="R141" s="97">
        <f t="shared" si="80"/>
        <v>0</v>
      </c>
      <c r="S141" s="97">
        <f t="shared" si="80"/>
        <v>0</v>
      </c>
      <c r="T141" s="97">
        <f t="shared" si="80"/>
        <v>0</v>
      </c>
      <c r="U141" s="97">
        <f t="shared" si="80"/>
        <v>0</v>
      </c>
      <c r="V141" s="97">
        <f t="shared" si="80"/>
        <v>0</v>
      </c>
      <c r="W141" s="97">
        <f t="shared" si="80"/>
        <v>0</v>
      </c>
      <c r="X141" s="97">
        <f t="shared" si="80"/>
        <v>0</v>
      </c>
      <c r="Y141" s="97">
        <f t="shared" si="81"/>
        <v>0</v>
      </c>
      <c r="Z141" s="97">
        <f t="shared" si="81"/>
        <v>0</v>
      </c>
      <c r="AA141" s="97">
        <f t="shared" si="81"/>
        <v>0</v>
      </c>
      <c r="AB141" s="97">
        <f t="shared" si="81"/>
        <v>0</v>
      </c>
      <c r="AC141" s="97">
        <f t="shared" si="81"/>
        <v>0</v>
      </c>
      <c r="AD141" s="97">
        <f t="shared" si="81"/>
        <v>0</v>
      </c>
      <c r="AE141" s="97">
        <f t="shared" si="81"/>
        <v>0</v>
      </c>
      <c r="AF141" s="97">
        <f t="shared" si="81"/>
        <v>0</v>
      </c>
      <c r="AG141" s="97">
        <f t="shared" si="81"/>
        <v>0</v>
      </c>
      <c r="AH141" s="97">
        <f t="shared" si="81"/>
        <v>0</v>
      </c>
      <c r="AI141" s="97">
        <f t="shared" si="81"/>
        <v>0</v>
      </c>
      <c r="AJ141" s="97">
        <f t="shared" si="81"/>
        <v>0</v>
      </c>
      <c r="AK141" s="97">
        <f t="shared" si="81"/>
        <v>0</v>
      </c>
      <c r="AL141" s="97">
        <f t="shared" si="81"/>
        <v>0</v>
      </c>
      <c r="AM141" s="97">
        <f t="shared" si="81"/>
        <v>0</v>
      </c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24.9" customHeight="1">
      <c r="A142" s="254">
        <v>6</v>
      </c>
      <c r="B142" s="74">
        <v>6261005</v>
      </c>
      <c r="C142" s="75" t="s">
        <v>126</v>
      </c>
      <c r="D142" s="73">
        <f t="shared" si="75"/>
        <v>0</v>
      </c>
      <c r="E142" s="73">
        <f t="shared" si="79"/>
        <v>0</v>
      </c>
      <c r="F142" s="73">
        <f t="shared" si="79"/>
        <v>0</v>
      </c>
      <c r="G142" s="73">
        <f t="shared" si="79"/>
        <v>0</v>
      </c>
      <c r="H142" s="73">
        <f t="shared" si="79"/>
        <v>0</v>
      </c>
      <c r="I142" s="73">
        <f t="shared" si="79"/>
        <v>0</v>
      </c>
      <c r="J142" s="73">
        <f t="shared" si="79"/>
        <v>0</v>
      </c>
      <c r="K142" s="73">
        <f t="shared" si="79"/>
        <v>0</v>
      </c>
      <c r="L142" s="73">
        <f t="shared" si="79"/>
        <v>0</v>
      </c>
      <c r="M142" s="73">
        <f t="shared" si="79"/>
        <v>0</v>
      </c>
      <c r="N142" s="73">
        <f t="shared" si="79"/>
        <v>0</v>
      </c>
      <c r="O142" s="73">
        <f t="shared" si="80"/>
        <v>0</v>
      </c>
      <c r="P142" s="73">
        <f t="shared" si="80"/>
        <v>0</v>
      </c>
      <c r="Q142" s="73">
        <f t="shared" si="80"/>
        <v>0</v>
      </c>
      <c r="R142" s="73">
        <f t="shared" si="80"/>
        <v>0</v>
      </c>
      <c r="S142" s="73">
        <f t="shared" si="80"/>
        <v>0</v>
      </c>
      <c r="T142" s="73">
        <f t="shared" si="80"/>
        <v>0</v>
      </c>
      <c r="U142" s="73">
        <f t="shared" si="80"/>
        <v>0</v>
      </c>
      <c r="V142" s="73">
        <f t="shared" si="80"/>
        <v>0</v>
      </c>
      <c r="W142" s="73">
        <f t="shared" si="80"/>
        <v>0</v>
      </c>
      <c r="X142" s="73">
        <f t="shared" si="80"/>
        <v>0</v>
      </c>
      <c r="Y142" s="73">
        <f t="shared" si="81"/>
        <v>0</v>
      </c>
      <c r="Z142" s="73">
        <f t="shared" si="81"/>
        <v>0</v>
      </c>
      <c r="AA142" s="73">
        <f t="shared" si="81"/>
        <v>0</v>
      </c>
      <c r="AB142" s="73">
        <f t="shared" si="81"/>
        <v>0</v>
      </c>
      <c r="AC142" s="73">
        <f t="shared" si="81"/>
        <v>0</v>
      </c>
      <c r="AD142" s="73">
        <f t="shared" si="81"/>
        <v>0</v>
      </c>
      <c r="AE142" s="73">
        <f t="shared" si="81"/>
        <v>0</v>
      </c>
      <c r="AF142" s="73">
        <f t="shared" si="81"/>
        <v>0</v>
      </c>
      <c r="AG142" s="73">
        <f t="shared" si="81"/>
        <v>0</v>
      </c>
      <c r="AH142" s="73">
        <f t="shared" si="81"/>
        <v>0</v>
      </c>
      <c r="AI142" s="73">
        <f t="shared" si="81"/>
        <v>0</v>
      </c>
      <c r="AJ142" s="73">
        <f t="shared" si="81"/>
        <v>0</v>
      </c>
      <c r="AK142" s="73">
        <f t="shared" si="81"/>
        <v>0</v>
      </c>
      <c r="AL142" s="73">
        <f t="shared" si="81"/>
        <v>0</v>
      </c>
      <c r="AM142" s="73">
        <f t="shared" si="81"/>
        <v>0</v>
      </c>
    </row>
    <row r="143" spans="1:72" ht="24.9" customHeight="1">
      <c r="A143" s="254">
        <v>6</v>
      </c>
      <c r="B143" s="74">
        <v>6271001</v>
      </c>
      <c r="C143" s="75" t="s">
        <v>127</v>
      </c>
      <c r="D143" s="73">
        <f t="shared" si="75"/>
        <v>0</v>
      </c>
      <c r="E143" s="73">
        <f t="shared" si="79"/>
        <v>0</v>
      </c>
      <c r="F143" s="73">
        <f t="shared" si="79"/>
        <v>0</v>
      </c>
      <c r="G143" s="73">
        <f t="shared" si="79"/>
        <v>0</v>
      </c>
      <c r="H143" s="73">
        <f t="shared" si="79"/>
        <v>0</v>
      </c>
      <c r="I143" s="73">
        <f t="shared" si="79"/>
        <v>0</v>
      </c>
      <c r="J143" s="73">
        <f t="shared" si="79"/>
        <v>0</v>
      </c>
      <c r="K143" s="73">
        <f t="shared" si="79"/>
        <v>0</v>
      </c>
      <c r="L143" s="73">
        <f t="shared" si="79"/>
        <v>0</v>
      </c>
      <c r="M143" s="73">
        <f t="shared" si="79"/>
        <v>0</v>
      </c>
      <c r="N143" s="73">
        <f t="shared" si="79"/>
        <v>0</v>
      </c>
      <c r="O143" s="73">
        <f t="shared" si="80"/>
        <v>0</v>
      </c>
      <c r="P143" s="73">
        <f t="shared" si="80"/>
        <v>0</v>
      </c>
      <c r="Q143" s="73">
        <f t="shared" si="80"/>
        <v>0</v>
      </c>
      <c r="R143" s="73">
        <f t="shared" si="80"/>
        <v>0</v>
      </c>
      <c r="S143" s="73">
        <f t="shared" si="80"/>
        <v>0</v>
      </c>
      <c r="T143" s="73">
        <f t="shared" si="80"/>
        <v>0</v>
      </c>
      <c r="U143" s="73">
        <f t="shared" si="80"/>
        <v>0</v>
      </c>
      <c r="V143" s="73">
        <f t="shared" si="80"/>
        <v>0</v>
      </c>
      <c r="W143" s="73">
        <f t="shared" si="80"/>
        <v>0</v>
      </c>
      <c r="X143" s="73">
        <f t="shared" si="80"/>
        <v>0</v>
      </c>
      <c r="Y143" s="73">
        <f t="shared" si="81"/>
        <v>0</v>
      </c>
      <c r="Z143" s="73">
        <f t="shared" si="81"/>
        <v>0</v>
      </c>
      <c r="AA143" s="73">
        <f t="shared" si="81"/>
        <v>0</v>
      </c>
      <c r="AB143" s="73">
        <f t="shared" si="81"/>
        <v>0</v>
      </c>
      <c r="AC143" s="73">
        <f t="shared" si="81"/>
        <v>0</v>
      </c>
      <c r="AD143" s="73">
        <f t="shared" si="81"/>
        <v>0</v>
      </c>
      <c r="AE143" s="73">
        <f t="shared" si="81"/>
        <v>0</v>
      </c>
      <c r="AF143" s="73">
        <f t="shared" si="81"/>
        <v>0</v>
      </c>
      <c r="AG143" s="73">
        <f t="shared" si="81"/>
        <v>0</v>
      </c>
      <c r="AH143" s="73">
        <f t="shared" si="81"/>
        <v>0</v>
      </c>
      <c r="AI143" s="73">
        <f t="shared" si="81"/>
        <v>0</v>
      </c>
      <c r="AJ143" s="73">
        <f t="shared" si="81"/>
        <v>0</v>
      </c>
      <c r="AK143" s="73">
        <f t="shared" si="81"/>
        <v>0</v>
      </c>
      <c r="AL143" s="73">
        <f t="shared" si="81"/>
        <v>0</v>
      </c>
      <c r="AM143" s="73">
        <f t="shared" si="81"/>
        <v>0</v>
      </c>
    </row>
    <row r="144" spans="1:72" ht="24.9" customHeight="1">
      <c r="A144" s="254">
        <v>6</v>
      </c>
      <c r="B144" s="74">
        <v>6271002</v>
      </c>
      <c r="C144" s="75" t="s">
        <v>128</v>
      </c>
      <c r="D144" s="73">
        <f t="shared" si="75"/>
        <v>0</v>
      </c>
      <c r="E144" s="73">
        <f t="shared" si="79"/>
        <v>0</v>
      </c>
      <c r="F144" s="73">
        <f t="shared" si="79"/>
        <v>0</v>
      </c>
      <c r="G144" s="73">
        <f t="shared" si="79"/>
        <v>0</v>
      </c>
      <c r="H144" s="73">
        <f t="shared" si="79"/>
        <v>0</v>
      </c>
      <c r="I144" s="73">
        <f t="shared" si="79"/>
        <v>0</v>
      </c>
      <c r="J144" s="73">
        <f t="shared" si="79"/>
        <v>0</v>
      </c>
      <c r="K144" s="73">
        <f t="shared" si="79"/>
        <v>0</v>
      </c>
      <c r="L144" s="73">
        <f t="shared" si="79"/>
        <v>0</v>
      </c>
      <c r="M144" s="73">
        <f t="shared" si="79"/>
        <v>0</v>
      </c>
      <c r="N144" s="73">
        <f t="shared" si="79"/>
        <v>0</v>
      </c>
      <c r="O144" s="73">
        <f t="shared" si="80"/>
        <v>0</v>
      </c>
      <c r="P144" s="73">
        <f t="shared" si="80"/>
        <v>0</v>
      </c>
      <c r="Q144" s="73">
        <f t="shared" si="80"/>
        <v>0</v>
      </c>
      <c r="R144" s="73">
        <f t="shared" si="80"/>
        <v>0</v>
      </c>
      <c r="S144" s="73">
        <f t="shared" si="80"/>
        <v>0</v>
      </c>
      <c r="T144" s="73">
        <f t="shared" si="80"/>
        <v>0</v>
      </c>
      <c r="U144" s="73">
        <f t="shared" si="80"/>
        <v>0</v>
      </c>
      <c r="V144" s="73">
        <f t="shared" si="80"/>
        <v>0</v>
      </c>
      <c r="W144" s="73">
        <f t="shared" si="80"/>
        <v>0</v>
      </c>
      <c r="X144" s="73">
        <f t="shared" si="80"/>
        <v>0</v>
      </c>
      <c r="Y144" s="73">
        <f t="shared" si="81"/>
        <v>0</v>
      </c>
      <c r="Z144" s="73">
        <f t="shared" si="81"/>
        <v>0</v>
      </c>
      <c r="AA144" s="73">
        <f t="shared" si="81"/>
        <v>0</v>
      </c>
      <c r="AB144" s="73">
        <f t="shared" si="81"/>
        <v>0</v>
      </c>
      <c r="AC144" s="73">
        <f t="shared" si="81"/>
        <v>0</v>
      </c>
      <c r="AD144" s="73">
        <f t="shared" si="81"/>
        <v>0</v>
      </c>
      <c r="AE144" s="73">
        <f t="shared" si="81"/>
        <v>0</v>
      </c>
      <c r="AF144" s="73">
        <f t="shared" si="81"/>
        <v>0</v>
      </c>
      <c r="AG144" s="73">
        <f t="shared" si="81"/>
        <v>0</v>
      </c>
      <c r="AH144" s="73">
        <f t="shared" si="81"/>
        <v>0</v>
      </c>
      <c r="AI144" s="73">
        <f t="shared" si="81"/>
        <v>0</v>
      </c>
      <c r="AJ144" s="73">
        <f t="shared" si="81"/>
        <v>0</v>
      </c>
      <c r="AK144" s="73">
        <f t="shared" si="81"/>
        <v>0</v>
      </c>
      <c r="AL144" s="73">
        <f t="shared" si="81"/>
        <v>0</v>
      </c>
      <c r="AM144" s="73">
        <f t="shared" si="81"/>
        <v>0</v>
      </c>
    </row>
    <row r="145" spans="1:39" ht="24.9" customHeight="1">
      <c r="A145" s="254">
        <v>6</v>
      </c>
      <c r="B145" s="74">
        <v>6271003</v>
      </c>
      <c r="C145" s="75" t="s">
        <v>129</v>
      </c>
      <c r="D145" s="73">
        <f t="shared" si="75"/>
        <v>0</v>
      </c>
      <c r="E145" s="73">
        <f t="shared" si="79"/>
        <v>0</v>
      </c>
      <c r="F145" s="73">
        <f t="shared" si="79"/>
        <v>0</v>
      </c>
      <c r="G145" s="73">
        <f t="shared" si="79"/>
        <v>0</v>
      </c>
      <c r="H145" s="73">
        <f t="shared" si="79"/>
        <v>0</v>
      </c>
      <c r="I145" s="73">
        <f t="shared" si="79"/>
        <v>0</v>
      </c>
      <c r="J145" s="73">
        <f t="shared" si="79"/>
        <v>0</v>
      </c>
      <c r="K145" s="73">
        <f t="shared" si="79"/>
        <v>0</v>
      </c>
      <c r="L145" s="73">
        <f t="shared" si="79"/>
        <v>0</v>
      </c>
      <c r="M145" s="73">
        <f t="shared" si="79"/>
        <v>0</v>
      </c>
      <c r="N145" s="73">
        <f t="shared" si="79"/>
        <v>0</v>
      </c>
      <c r="O145" s="73">
        <f t="shared" si="80"/>
        <v>0</v>
      </c>
      <c r="P145" s="73">
        <f t="shared" si="80"/>
        <v>0</v>
      </c>
      <c r="Q145" s="73">
        <f t="shared" si="80"/>
        <v>0</v>
      </c>
      <c r="R145" s="73">
        <f t="shared" si="80"/>
        <v>0</v>
      </c>
      <c r="S145" s="73">
        <f t="shared" si="80"/>
        <v>0</v>
      </c>
      <c r="T145" s="73">
        <f t="shared" si="80"/>
        <v>0</v>
      </c>
      <c r="U145" s="73">
        <f t="shared" si="80"/>
        <v>0</v>
      </c>
      <c r="V145" s="73">
        <f t="shared" si="80"/>
        <v>0</v>
      </c>
      <c r="W145" s="73">
        <f t="shared" si="80"/>
        <v>0</v>
      </c>
      <c r="X145" s="73">
        <f t="shared" si="80"/>
        <v>0</v>
      </c>
      <c r="Y145" s="73">
        <f t="shared" si="81"/>
        <v>0</v>
      </c>
      <c r="Z145" s="73">
        <f t="shared" si="81"/>
        <v>0</v>
      </c>
      <c r="AA145" s="73">
        <f t="shared" si="81"/>
        <v>0</v>
      </c>
      <c r="AB145" s="73">
        <f t="shared" si="81"/>
        <v>0</v>
      </c>
      <c r="AC145" s="73">
        <f t="shared" si="81"/>
        <v>0</v>
      </c>
      <c r="AD145" s="73">
        <f t="shared" si="81"/>
        <v>0</v>
      </c>
      <c r="AE145" s="73">
        <f t="shared" si="81"/>
        <v>0</v>
      </c>
      <c r="AF145" s="73">
        <f t="shared" si="81"/>
        <v>0</v>
      </c>
      <c r="AG145" s="73">
        <f t="shared" si="81"/>
        <v>0</v>
      </c>
      <c r="AH145" s="73">
        <f t="shared" si="81"/>
        <v>0</v>
      </c>
      <c r="AI145" s="73">
        <f t="shared" si="81"/>
        <v>0</v>
      </c>
      <c r="AJ145" s="73">
        <f t="shared" si="81"/>
        <v>0</v>
      </c>
      <c r="AK145" s="73">
        <f t="shared" si="81"/>
        <v>0</v>
      </c>
      <c r="AL145" s="73">
        <f t="shared" si="81"/>
        <v>0</v>
      </c>
      <c r="AM145" s="73">
        <f t="shared" si="81"/>
        <v>0</v>
      </c>
    </row>
    <row r="146" spans="1:39" ht="24.9" customHeight="1">
      <c r="A146" s="254">
        <v>6</v>
      </c>
      <c r="B146" s="74">
        <v>6271004</v>
      </c>
      <c r="C146" s="75" t="s">
        <v>130</v>
      </c>
      <c r="D146" s="73">
        <f t="shared" si="75"/>
        <v>0</v>
      </c>
      <c r="E146" s="73">
        <f t="shared" ref="E146:N155" si="82">SUMIF($B$283:$B$593,$B$5:$B$279,E$283:E$593)</f>
        <v>0</v>
      </c>
      <c r="F146" s="73">
        <f t="shared" si="82"/>
        <v>0</v>
      </c>
      <c r="G146" s="73">
        <f t="shared" si="82"/>
        <v>0</v>
      </c>
      <c r="H146" s="73">
        <f t="shared" si="82"/>
        <v>0</v>
      </c>
      <c r="I146" s="73">
        <f t="shared" si="82"/>
        <v>0</v>
      </c>
      <c r="J146" s="73">
        <f t="shared" si="82"/>
        <v>0</v>
      </c>
      <c r="K146" s="73">
        <f t="shared" si="82"/>
        <v>0</v>
      </c>
      <c r="L146" s="73">
        <f t="shared" si="82"/>
        <v>0</v>
      </c>
      <c r="M146" s="73">
        <f t="shared" si="82"/>
        <v>0</v>
      </c>
      <c r="N146" s="73">
        <f t="shared" si="82"/>
        <v>0</v>
      </c>
      <c r="O146" s="73">
        <f t="shared" ref="O146:X155" si="83">SUMIF($B$283:$B$593,$B$5:$B$279,O$283:O$593)</f>
        <v>0</v>
      </c>
      <c r="P146" s="73">
        <f t="shared" si="83"/>
        <v>0</v>
      </c>
      <c r="Q146" s="73">
        <f t="shared" si="83"/>
        <v>0</v>
      </c>
      <c r="R146" s="73">
        <f t="shared" si="83"/>
        <v>0</v>
      </c>
      <c r="S146" s="73">
        <f t="shared" si="83"/>
        <v>0</v>
      </c>
      <c r="T146" s="73">
        <f t="shared" si="83"/>
        <v>0</v>
      </c>
      <c r="U146" s="73">
        <f t="shared" si="83"/>
        <v>0</v>
      </c>
      <c r="V146" s="73">
        <f t="shared" si="83"/>
        <v>0</v>
      </c>
      <c r="W146" s="73">
        <f t="shared" si="83"/>
        <v>0</v>
      </c>
      <c r="X146" s="73">
        <f t="shared" si="83"/>
        <v>0</v>
      </c>
      <c r="Y146" s="73">
        <f t="shared" ref="Y146:AM155" si="84">SUMIF($B$283:$B$593,$B$5:$B$279,Y$283:Y$593)</f>
        <v>0</v>
      </c>
      <c r="Z146" s="73">
        <f t="shared" si="84"/>
        <v>0</v>
      </c>
      <c r="AA146" s="73">
        <f t="shared" si="84"/>
        <v>0</v>
      </c>
      <c r="AB146" s="73">
        <f t="shared" si="84"/>
        <v>0</v>
      </c>
      <c r="AC146" s="73">
        <f t="shared" si="84"/>
        <v>0</v>
      </c>
      <c r="AD146" s="73">
        <f t="shared" si="84"/>
        <v>0</v>
      </c>
      <c r="AE146" s="73">
        <f t="shared" si="84"/>
        <v>0</v>
      </c>
      <c r="AF146" s="73">
        <f t="shared" si="84"/>
        <v>0</v>
      </c>
      <c r="AG146" s="73">
        <f t="shared" si="84"/>
        <v>0</v>
      </c>
      <c r="AH146" s="73">
        <f t="shared" si="84"/>
        <v>0</v>
      </c>
      <c r="AI146" s="73">
        <f t="shared" si="84"/>
        <v>0</v>
      </c>
      <c r="AJ146" s="73">
        <f t="shared" si="84"/>
        <v>0</v>
      </c>
      <c r="AK146" s="73">
        <f t="shared" si="84"/>
        <v>0</v>
      </c>
      <c r="AL146" s="73">
        <f t="shared" si="84"/>
        <v>0</v>
      </c>
      <c r="AM146" s="73">
        <f t="shared" si="84"/>
        <v>0</v>
      </c>
    </row>
    <row r="147" spans="1:39" ht="24.9" customHeight="1">
      <c r="A147" s="254">
        <v>6</v>
      </c>
      <c r="B147" s="74">
        <v>6271005</v>
      </c>
      <c r="C147" s="75" t="s">
        <v>131</v>
      </c>
      <c r="D147" s="73">
        <f t="shared" si="75"/>
        <v>0</v>
      </c>
      <c r="E147" s="73">
        <f t="shared" si="82"/>
        <v>0</v>
      </c>
      <c r="F147" s="73">
        <f t="shared" si="82"/>
        <v>0</v>
      </c>
      <c r="G147" s="73">
        <f t="shared" si="82"/>
        <v>0</v>
      </c>
      <c r="H147" s="73">
        <f t="shared" si="82"/>
        <v>0</v>
      </c>
      <c r="I147" s="73">
        <f t="shared" si="82"/>
        <v>0</v>
      </c>
      <c r="J147" s="73">
        <f t="shared" si="82"/>
        <v>0</v>
      </c>
      <c r="K147" s="73">
        <f t="shared" si="82"/>
        <v>0</v>
      </c>
      <c r="L147" s="73">
        <f t="shared" si="82"/>
        <v>0</v>
      </c>
      <c r="M147" s="73">
        <f t="shared" si="82"/>
        <v>0</v>
      </c>
      <c r="N147" s="73">
        <f t="shared" si="82"/>
        <v>0</v>
      </c>
      <c r="O147" s="73">
        <f t="shared" si="83"/>
        <v>0</v>
      </c>
      <c r="P147" s="73">
        <f t="shared" si="83"/>
        <v>0</v>
      </c>
      <c r="Q147" s="73">
        <f t="shared" si="83"/>
        <v>0</v>
      </c>
      <c r="R147" s="73">
        <f t="shared" si="83"/>
        <v>0</v>
      </c>
      <c r="S147" s="73">
        <f t="shared" si="83"/>
        <v>0</v>
      </c>
      <c r="T147" s="73">
        <f t="shared" si="83"/>
        <v>0</v>
      </c>
      <c r="U147" s="73">
        <f t="shared" si="83"/>
        <v>0</v>
      </c>
      <c r="V147" s="73">
        <f t="shared" si="83"/>
        <v>0</v>
      </c>
      <c r="W147" s="73">
        <f t="shared" si="83"/>
        <v>0</v>
      </c>
      <c r="X147" s="73">
        <f t="shared" si="83"/>
        <v>0</v>
      </c>
      <c r="Y147" s="73">
        <f t="shared" si="84"/>
        <v>0</v>
      </c>
      <c r="Z147" s="73">
        <f t="shared" si="84"/>
        <v>0</v>
      </c>
      <c r="AA147" s="73">
        <f t="shared" si="84"/>
        <v>0</v>
      </c>
      <c r="AB147" s="73">
        <f t="shared" si="84"/>
        <v>0</v>
      </c>
      <c r="AC147" s="73">
        <f t="shared" si="84"/>
        <v>0</v>
      </c>
      <c r="AD147" s="73">
        <f t="shared" si="84"/>
        <v>0</v>
      </c>
      <c r="AE147" s="73">
        <f t="shared" si="84"/>
        <v>0</v>
      </c>
      <c r="AF147" s="73">
        <f t="shared" si="84"/>
        <v>0</v>
      </c>
      <c r="AG147" s="73">
        <f t="shared" si="84"/>
        <v>0</v>
      </c>
      <c r="AH147" s="73">
        <f t="shared" si="84"/>
        <v>0</v>
      </c>
      <c r="AI147" s="73">
        <f t="shared" si="84"/>
        <v>0</v>
      </c>
      <c r="AJ147" s="73">
        <f t="shared" si="84"/>
        <v>0</v>
      </c>
      <c r="AK147" s="73">
        <f t="shared" si="84"/>
        <v>0</v>
      </c>
      <c r="AL147" s="73">
        <f t="shared" si="84"/>
        <v>0</v>
      </c>
      <c r="AM147" s="73">
        <f t="shared" si="84"/>
        <v>0</v>
      </c>
    </row>
    <row r="148" spans="1:39" ht="24.9" customHeight="1">
      <c r="A148" s="254">
        <v>6</v>
      </c>
      <c r="B148" s="74">
        <v>6271006</v>
      </c>
      <c r="C148" s="75" t="s">
        <v>132</v>
      </c>
      <c r="D148" s="73">
        <f t="shared" si="75"/>
        <v>0</v>
      </c>
      <c r="E148" s="73">
        <f t="shared" si="82"/>
        <v>0</v>
      </c>
      <c r="F148" s="73">
        <f t="shared" si="82"/>
        <v>0</v>
      </c>
      <c r="G148" s="73">
        <f t="shared" si="82"/>
        <v>0</v>
      </c>
      <c r="H148" s="73">
        <f t="shared" si="82"/>
        <v>0</v>
      </c>
      <c r="I148" s="73">
        <f t="shared" si="82"/>
        <v>0</v>
      </c>
      <c r="J148" s="73">
        <f t="shared" si="82"/>
        <v>0</v>
      </c>
      <c r="K148" s="73">
        <f t="shared" si="82"/>
        <v>0</v>
      </c>
      <c r="L148" s="73">
        <f t="shared" si="82"/>
        <v>0</v>
      </c>
      <c r="M148" s="73">
        <f t="shared" si="82"/>
        <v>0</v>
      </c>
      <c r="N148" s="73">
        <f t="shared" si="82"/>
        <v>0</v>
      </c>
      <c r="O148" s="73">
        <f t="shared" si="83"/>
        <v>0</v>
      </c>
      <c r="P148" s="73">
        <f t="shared" si="83"/>
        <v>0</v>
      </c>
      <c r="Q148" s="73">
        <f t="shared" si="83"/>
        <v>0</v>
      </c>
      <c r="R148" s="73">
        <f t="shared" si="83"/>
        <v>0</v>
      </c>
      <c r="S148" s="73">
        <f t="shared" si="83"/>
        <v>0</v>
      </c>
      <c r="T148" s="73">
        <f t="shared" si="83"/>
        <v>0</v>
      </c>
      <c r="U148" s="73">
        <f t="shared" si="83"/>
        <v>0</v>
      </c>
      <c r="V148" s="73">
        <f t="shared" si="83"/>
        <v>0</v>
      </c>
      <c r="W148" s="73">
        <f t="shared" si="83"/>
        <v>0</v>
      </c>
      <c r="X148" s="73">
        <f t="shared" si="83"/>
        <v>0</v>
      </c>
      <c r="Y148" s="73">
        <f t="shared" si="84"/>
        <v>0</v>
      </c>
      <c r="Z148" s="73">
        <f t="shared" si="84"/>
        <v>0</v>
      </c>
      <c r="AA148" s="73">
        <f t="shared" si="84"/>
        <v>0</v>
      </c>
      <c r="AB148" s="73">
        <f t="shared" si="84"/>
        <v>0</v>
      </c>
      <c r="AC148" s="73">
        <f t="shared" si="84"/>
        <v>0</v>
      </c>
      <c r="AD148" s="73">
        <f t="shared" si="84"/>
        <v>0</v>
      </c>
      <c r="AE148" s="73">
        <f t="shared" si="84"/>
        <v>0</v>
      </c>
      <c r="AF148" s="73">
        <f t="shared" si="84"/>
        <v>0</v>
      </c>
      <c r="AG148" s="73">
        <f t="shared" si="84"/>
        <v>0</v>
      </c>
      <c r="AH148" s="73">
        <f t="shared" si="84"/>
        <v>0</v>
      </c>
      <c r="AI148" s="73">
        <f t="shared" si="84"/>
        <v>0</v>
      </c>
      <c r="AJ148" s="73">
        <f t="shared" si="84"/>
        <v>0</v>
      </c>
      <c r="AK148" s="73">
        <f t="shared" si="84"/>
        <v>0</v>
      </c>
      <c r="AL148" s="73">
        <f t="shared" si="84"/>
        <v>0</v>
      </c>
      <c r="AM148" s="73">
        <f t="shared" si="84"/>
        <v>0</v>
      </c>
    </row>
    <row r="149" spans="1:39" ht="24.9" customHeight="1">
      <c r="A149" s="254">
        <v>6</v>
      </c>
      <c r="B149" s="74">
        <v>6272001</v>
      </c>
      <c r="C149" s="75" t="s">
        <v>133</v>
      </c>
      <c r="D149" s="73">
        <f t="shared" si="75"/>
        <v>0</v>
      </c>
      <c r="E149" s="73">
        <f t="shared" si="82"/>
        <v>0</v>
      </c>
      <c r="F149" s="73">
        <f t="shared" si="82"/>
        <v>0</v>
      </c>
      <c r="G149" s="73">
        <f t="shared" si="82"/>
        <v>0</v>
      </c>
      <c r="H149" s="73">
        <f t="shared" si="82"/>
        <v>0</v>
      </c>
      <c r="I149" s="73">
        <f t="shared" si="82"/>
        <v>0</v>
      </c>
      <c r="J149" s="73">
        <f t="shared" si="82"/>
        <v>0</v>
      </c>
      <c r="K149" s="73">
        <f t="shared" si="82"/>
        <v>0</v>
      </c>
      <c r="L149" s="73">
        <f t="shared" si="82"/>
        <v>0</v>
      </c>
      <c r="M149" s="73">
        <f t="shared" si="82"/>
        <v>0</v>
      </c>
      <c r="N149" s="73">
        <f t="shared" si="82"/>
        <v>0</v>
      </c>
      <c r="O149" s="73">
        <f t="shared" si="83"/>
        <v>0</v>
      </c>
      <c r="P149" s="73">
        <f t="shared" si="83"/>
        <v>0</v>
      </c>
      <c r="Q149" s="73">
        <f t="shared" si="83"/>
        <v>0</v>
      </c>
      <c r="R149" s="73">
        <f t="shared" si="83"/>
        <v>0</v>
      </c>
      <c r="S149" s="73">
        <f t="shared" si="83"/>
        <v>0</v>
      </c>
      <c r="T149" s="73">
        <f t="shared" si="83"/>
        <v>0</v>
      </c>
      <c r="U149" s="73">
        <f t="shared" si="83"/>
        <v>0</v>
      </c>
      <c r="V149" s="73">
        <f t="shared" si="83"/>
        <v>0</v>
      </c>
      <c r="W149" s="73">
        <f t="shared" si="83"/>
        <v>0</v>
      </c>
      <c r="X149" s="73">
        <f t="shared" si="83"/>
        <v>0</v>
      </c>
      <c r="Y149" s="73">
        <f t="shared" si="84"/>
        <v>0</v>
      </c>
      <c r="Z149" s="73">
        <f t="shared" si="84"/>
        <v>0</v>
      </c>
      <c r="AA149" s="73">
        <f t="shared" si="84"/>
        <v>0</v>
      </c>
      <c r="AB149" s="73">
        <f t="shared" si="84"/>
        <v>0</v>
      </c>
      <c r="AC149" s="73">
        <f t="shared" si="84"/>
        <v>0</v>
      </c>
      <c r="AD149" s="73">
        <f t="shared" si="84"/>
        <v>0</v>
      </c>
      <c r="AE149" s="73">
        <f t="shared" si="84"/>
        <v>0</v>
      </c>
      <c r="AF149" s="73">
        <f t="shared" si="84"/>
        <v>0</v>
      </c>
      <c r="AG149" s="73">
        <f t="shared" si="84"/>
        <v>0</v>
      </c>
      <c r="AH149" s="73">
        <f t="shared" si="84"/>
        <v>0</v>
      </c>
      <c r="AI149" s="73">
        <f t="shared" si="84"/>
        <v>0</v>
      </c>
      <c r="AJ149" s="73">
        <f t="shared" si="84"/>
        <v>0</v>
      </c>
      <c r="AK149" s="73">
        <f t="shared" si="84"/>
        <v>0</v>
      </c>
      <c r="AL149" s="73">
        <f t="shared" si="84"/>
        <v>0</v>
      </c>
      <c r="AM149" s="73">
        <f t="shared" si="84"/>
        <v>0</v>
      </c>
    </row>
    <row r="150" spans="1:39" ht="24.9" customHeight="1">
      <c r="A150" s="254">
        <v>6</v>
      </c>
      <c r="B150" s="74">
        <v>6272002</v>
      </c>
      <c r="C150" s="75" t="s">
        <v>134</v>
      </c>
      <c r="D150" s="73">
        <f t="shared" si="75"/>
        <v>0</v>
      </c>
      <c r="E150" s="73">
        <f t="shared" si="82"/>
        <v>0</v>
      </c>
      <c r="F150" s="73">
        <f t="shared" si="82"/>
        <v>0</v>
      </c>
      <c r="G150" s="73">
        <f t="shared" si="82"/>
        <v>0</v>
      </c>
      <c r="H150" s="73">
        <f t="shared" si="82"/>
        <v>0</v>
      </c>
      <c r="I150" s="73">
        <f t="shared" si="82"/>
        <v>0</v>
      </c>
      <c r="J150" s="73">
        <f t="shared" si="82"/>
        <v>0</v>
      </c>
      <c r="K150" s="73">
        <f t="shared" si="82"/>
        <v>0</v>
      </c>
      <c r="L150" s="73">
        <f t="shared" si="82"/>
        <v>0</v>
      </c>
      <c r="M150" s="73">
        <f t="shared" si="82"/>
        <v>0</v>
      </c>
      <c r="N150" s="73">
        <f t="shared" si="82"/>
        <v>0</v>
      </c>
      <c r="O150" s="73">
        <f t="shared" si="83"/>
        <v>0</v>
      </c>
      <c r="P150" s="73">
        <f t="shared" si="83"/>
        <v>0</v>
      </c>
      <c r="Q150" s="73">
        <f t="shared" si="83"/>
        <v>0</v>
      </c>
      <c r="R150" s="73">
        <f t="shared" si="83"/>
        <v>0</v>
      </c>
      <c r="S150" s="73">
        <f t="shared" si="83"/>
        <v>0</v>
      </c>
      <c r="T150" s="73">
        <f t="shared" si="83"/>
        <v>0</v>
      </c>
      <c r="U150" s="73">
        <f t="shared" si="83"/>
        <v>0</v>
      </c>
      <c r="V150" s="73">
        <f t="shared" si="83"/>
        <v>0</v>
      </c>
      <c r="W150" s="73">
        <f t="shared" si="83"/>
        <v>0</v>
      </c>
      <c r="X150" s="73">
        <f t="shared" si="83"/>
        <v>0</v>
      </c>
      <c r="Y150" s="73">
        <f t="shared" si="84"/>
        <v>0</v>
      </c>
      <c r="Z150" s="73">
        <f t="shared" si="84"/>
        <v>0</v>
      </c>
      <c r="AA150" s="73">
        <f t="shared" si="84"/>
        <v>0</v>
      </c>
      <c r="AB150" s="73">
        <f t="shared" si="84"/>
        <v>0</v>
      </c>
      <c r="AC150" s="73">
        <f t="shared" si="84"/>
        <v>0</v>
      </c>
      <c r="AD150" s="73">
        <f t="shared" si="84"/>
        <v>0</v>
      </c>
      <c r="AE150" s="73">
        <f t="shared" si="84"/>
        <v>0</v>
      </c>
      <c r="AF150" s="73">
        <f t="shared" si="84"/>
        <v>0</v>
      </c>
      <c r="AG150" s="73">
        <f t="shared" si="84"/>
        <v>0</v>
      </c>
      <c r="AH150" s="73">
        <f t="shared" si="84"/>
        <v>0</v>
      </c>
      <c r="AI150" s="73">
        <f t="shared" si="84"/>
        <v>0</v>
      </c>
      <c r="AJ150" s="73">
        <f t="shared" si="84"/>
        <v>0</v>
      </c>
      <c r="AK150" s="73">
        <f t="shared" si="84"/>
        <v>0</v>
      </c>
      <c r="AL150" s="73">
        <f t="shared" si="84"/>
        <v>0</v>
      </c>
      <c r="AM150" s="73">
        <f t="shared" si="84"/>
        <v>0</v>
      </c>
    </row>
    <row r="151" spans="1:39" ht="24.9" customHeight="1">
      <c r="A151" s="254">
        <v>6</v>
      </c>
      <c r="B151" s="74">
        <v>6272003</v>
      </c>
      <c r="C151" s="75" t="s">
        <v>135</v>
      </c>
      <c r="D151" s="73">
        <f t="shared" si="75"/>
        <v>0</v>
      </c>
      <c r="E151" s="73">
        <f t="shared" si="82"/>
        <v>0</v>
      </c>
      <c r="F151" s="73">
        <f t="shared" si="82"/>
        <v>0</v>
      </c>
      <c r="G151" s="73">
        <f t="shared" si="82"/>
        <v>0</v>
      </c>
      <c r="H151" s="73">
        <f t="shared" si="82"/>
        <v>0</v>
      </c>
      <c r="I151" s="73">
        <f t="shared" si="82"/>
        <v>0</v>
      </c>
      <c r="J151" s="73">
        <f t="shared" si="82"/>
        <v>0</v>
      </c>
      <c r="K151" s="73">
        <f t="shared" si="82"/>
        <v>0</v>
      </c>
      <c r="L151" s="73">
        <f t="shared" si="82"/>
        <v>0</v>
      </c>
      <c r="M151" s="73">
        <f t="shared" si="82"/>
        <v>0</v>
      </c>
      <c r="N151" s="73">
        <f t="shared" si="82"/>
        <v>0</v>
      </c>
      <c r="O151" s="73">
        <f t="shared" si="83"/>
        <v>0</v>
      </c>
      <c r="P151" s="73">
        <f t="shared" si="83"/>
        <v>0</v>
      </c>
      <c r="Q151" s="73">
        <f t="shared" si="83"/>
        <v>0</v>
      </c>
      <c r="R151" s="73">
        <f t="shared" si="83"/>
        <v>0</v>
      </c>
      <c r="S151" s="73">
        <f t="shared" si="83"/>
        <v>0</v>
      </c>
      <c r="T151" s="73">
        <f t="shared" si="83"/>
        <v>0</v>
      </c>
      <c r="U151" s="73">
        <f t="shared" si="83"/>
        <v>0</v>
      </c>
      <c r="V151" s="73">
        <f t="shared" si="83"/>
        <v>0</v>
      </c>
      <c r="W151" s="73">
        <f t="shared" si="83"/>
        <v>0</v>
      </c>
      <c r="X151" s="73">
        <f t="shared" si="83"/>
        <v>0</v>
      </c>
      <c r="Y151" s="73">
        <f t="shared" si="84"/>
        <v>0</v>
      </c>
      <c r="Z151" s="73">
        <f t="shared" si="84"/>
        <v>0</v>
      </c>
      <c r="AA151" s="73">
        <f t="shared" si="84"/>
        <v>0</v>
      </c>
      <c r="AB151" s="73">
        <f t="shared" si="84"/>
        <v>0</v>
      </c>
      <c r="AC151" s="73">
        <f t="shared" si="84"/>
        <v>0</v>
      </c>
      <c r="AD151" s="73">
        <f t="shared" si="84"/>
        <v>0</v>
      </c>
      <c r="AE151" s="73">
        <f t="shared" si="84"/>
        <v>0</v>
      </c>
      <c r="AF151" s="73">
        <f t="shared" si="84"/>
        <v>0</v>
      </c>
      <c r="AG151" s="73">
        <f t="shared" si="84"/>
        <v>0</v>
      </c>
      <c r="AH151" s="73">
        <f t="shared" si="84"/>
        <v>0</v>
      </c>
      <c r="AI151" s="73">
        <f t="shared" si="84"/>
        <v>0</v>
      </c>
      <c r="AJ151" s="73">
        <f t="shared" si="84"/>
        <v>0</v>
      </c>
      <c r="AK151" s="73">
        <f t="shared" si="84"/>
        <v>0</v>
      </c>
      <c r="AL151" s="73">
        <f t="shared" si="84"/>
        <v>0</v>
      </c>
      <c r="AM151" s="73">
        <f t="shared" si="84"/>
        <v>0</v>
      </c>
    </row>
    <row r="152" spans="1:39" ht="24.9" customHeight="1">
      <c r="A152" s="254">
        <v>6</v>
      </c>
      <c r="B152" s="74">
        <v>6272004</v>
      </c>
      <c r="C152" s="75" t="s">
        <v>136</v>
      </c>
      <c r="D152" s="73">
        <f t="shared" si="75"/>
        <v>0</v>
      </c>
      <c r="E152" s="73">
        <f t="shared" si="82"/>
        <v>0</v>
      </c>
      <c r="F152" s="73">
        <f t="shared" si="82"/>
        <v>0</v>
      </c>
      <c r="G152" s="73">
        <f t="shared" si="82"/>
        <v>0</v>
      </c>
      <c r="H152" s="73">
        <f t="shared" si="82"/>
        <v>0</v>
      </c>
      <c r="I152" s="73">
        <f t="shared" si="82"/>
        <v>0</v>
      </c>
      <c r="J152" s="73">
        <f t="shared" si="82"/>
        <v>0</v>
      </c>
      <c r="K152" s="73">
        <f t="shared" si="82"/>
        <v>0</v>
      </c>
      <c r="L152" s="73">
        <f t="shared" si="82"/>
        <v>0</v>
      </c>
      <c r="M152" s="73">
        <f t="shared" si="82"/>
        <v>0</v>
      </c>
      <c r="N152" s="73">
        <f t="shared" si="82"/>
        <v>0</v>
      </c>
      <c r="O152" s="73">
        <f t="shared" si="83"/>
        <v>0</v>
      </c>
      <c r="P152" s="73">
        <f t="shared" si="83"/>
        <v>0</v>
      </c>
      <c r="Q152" s="73">
        <f t="shared" si="83"/>
        <v>0</v>
      </c>
      <c r="R152" s="73">
        <f t="shared" si="83"/>
        <v>0</v>
      </c>
      <c r="S152" s="73">
        <f t="shared" si="83"/>
        <v>0</v>
      </c>
      <c r="T152" s="73">
        <f t="shared" si="83"/>
        <v>0</v>
      </c>
      <c r="U152" s="73">
        <f t="shared" si="83"/>
        <v>0</v>
      </c>
      <c r="V152" s="73">
        <f t="shared" si="83"/>
        <v>0</v>
      </c>
      <c r="W152" s="73">
        <f t="shared" si="83"/>
        <v>0</v>
      </c>
      <c r="X152" s="73">
        <f t="shared" si="83"/>
        <v>0</v>
      </c>
      <c r="Y152" s="73">
        <f t="shared" si="84"/>
        <v>0</v>
      </c>
      <c r="Z152" s="73">
        <f t="shared" si="84"/>
        <v>0</v>
      </c>
      <c r="AA152" s="73">
        <f t="shared" si="84"/>
        <v>0</v>
      </c>
      <c r="AB152" s="73">
        <f t="shared" si="84"/>
        <v>0</v>
      </c>
      <c r="AC152" s="73">
        <f t="shared" si="84"/>
        <v>0</v>
      </c>
      <c r="AD152" s="73">
        <f t="shared" si="84"/>
        <v>0</v>
      </c>
      <c r="AE152" s="73">
        <f t="shared" si="84"/>
        <v>0</v>
      </c>
      <c r="AF152" s="73">
        <f t="shared" si="84"/>
        <v>0</v>
      </c>
      <c r="AG152" s="73">
        <f t="shared" si="84"/>
        <v>0</v>
      </c>
      <c r="AH152" s="73">
        <f t="shared" si="84"/>
        <v>0</v>
      </c>
      <c r="AI152" s="73">
        <f t="shared" si="84"/>
        <v>0</v>
      </c>
      <c r="AJ152" s="73">
        <f t="shared" si="84"/>
        <v>0</v>
      </c>
      <c r="AK152" s="73">
        <f t="shared" si="84"/>
        <v>0</v>
      </c>
      <c r="AL152" s="73">
        <f t="shared" si="84"/>
        <v>0</v>
      </c>
      <c r="AM152" s="73">
        <f t="shared" si="84"/>
        <v>0</v>
      </c>
    </row>
    <row r="153" spans="1:39" ht="24.9" customHeight="1">
      <c r="A153" s="254">
        <v>6</v>
      </c>
      <c r="B153" s="74">
        <v>6273001</v>
      </c>
      <c r="C153" s="75" t="s">
        <v>137</v>
      </c>
      <c r="D153" s="73">
        <f t="shared" si="75"/>
        <v>0</v>
      </c>
      <c r="E153" s="73">
        <f t="shared" si="82"/>
        <v>0</v>
      </c>
      <c r="F153" s="73">
        <f t="shared" si="82"/>
        <v>0</v>
      </c>
      <c r="G153" s="73">
        <f t="shared" si="82"/>
        <v>0</v>
      </c>
      <c r="H153" s="73">
        <f t="shared" si="82"/>
        <v>0</v>
      </c>
      <c r="I153" s="73">
        <f t="shared" si="82"/>
        <v>0</v>
      </c>
      <c r="J153" s="73">
        <f t="shared" si="82"/>
        <v>0</v>
      </c>
      <c r="K153" s="73">
        <f t="shared" si="82"/>
        <v>0</v>
      </c>
      <c r="L153" s="73">
        <f t="shared" si="82"/>
        <v>0</v>
      </c>
      <c r="M153" s="73">
        <f t="shared" si="82"/>
        <v>0</v>
      </c>
      <c r="N153" s="73">
        <f t="shared" si="82"/>
        <v>0</v>
      </c>
      <c r="O153" s="73">
        <f t="shared" si="83"/>
        <v>0</v>
      </c>
      <c r="P153" s="73">
        <f t="shared" si="83"/>
        <v>0</v>
      </c>
      <c r="Q153" s="73">
        <f t="shared" si="83"/>
        <v>0</v>
      </c>
      <c r="R153" s="73">
        <f t="shared" si="83"/>
        <v>0</v>
      </c>
      <c r="S153" s="73">
        <f t="shared" si="83"/>
        <v>0</v>
      </c>
      <c r="T153" s="73">
        <f t="shared" si="83"/>
        <v>0</v>
      </c>
      <c r="U153" s="73">
        <f t="shared" si="83"/>
        <v>0</v>
      </c>
      <c r="V153" s="73">
        <f t="shared" si="83"/>
        <v>0</v>
      </c>
      <c r="W153" s="73">
        <f t="shared" si="83"/>
        <v>0</v>
      </c>
      <c r="X153" s="73">
        <f t="shared" si="83"/>
        <v>0</v>
      </c>
      <c r="Y153" s="73">
        <f t="shared" si="84"/>
        <v>0</v>
      </c>
      <c r="Z153" s="73">
        <f t="shared" si="84"/>
        <v>0</v>
      </c>
      <c r="AA153" s="73">
        <f t="shared" si="84"/>
        <v>0</v>
      </c>
      <c r="AB153" s="73">
        <f t="shared" si="84"/>
        <v>0</v>
      </c>
      <c r="AC153" s="73">
        <f t="shared" si="84"/>
        <v>0</v>
      </c>
      <c r="AD153" s="73">
        <f t="shared" si="84"/>
        <v>0</v>
      </c>
      <c r="AE153" s="73">
        <f t="shared" si="84"/>
        <v>0</v>
      </c>
      <c r="AF153" s="73">
        <f t="shared" si="84"/>
        <v>0</v>
      </c>
      <c r="AG153" s="73">
        <f t="shared" si="84"/>
        <v>0</v>
      </c>
      <c r="AH153" s="73">
        <f t="shared" si="84"/>
        <v>0</v>
      </c>
      <c r="AI153" s="73">
        <f t="shared" si="84"/>
        <v>0</v>
      </c>
      <c r="AJ153" s="73">
        <f t="shared" si="84"/>
        <v>0</v>
      </c>
      <c r="AK153" s="73">
        <f t="shared" si="84"/>
        <v>0</v>
      </c>
      <c r="AL153" s="73">
        <f t="shared" si="84"/>
        <v>0</v>
      </c>
      <c r="AM153" s="73">
        <f t="shared" si="84"/>
        <v>0</v>
      </c>
    </row>
    <row r="154" spans="1:39" ht="24.9" customHeight="1">
      <c r="A154" s="254">
        <v>6</v>
      </c>
      <c r="B154" s="74">
        <v>6273002</v>
      </c>
      <c r="C154" s="75" t="s">
        <v>138</v>
      </c>
      <c r="D154" s="73">
        <f t="shared" si="75"/>
        <v>0</v>
      </c>
      <c r="E154" s="73">
        <f t="shared" si="82"/>
        <v>0</v>
      </c>
      <c r="F154" s="73">
        <f t="shared" si="82"/>
        <v>0</v>
      </c>
      <c r="G154" s="73">
        <f t="shared" si="82"/>
        <v>0</v>
      </c>
      <c r="H154" s="73">
        <f t="shared" si="82"/>
        <v>0</v>
      </c>
      <c r="I154" s="73">
        <f t="shared" si="82"/>
        <v>0</v>
      </c>
      <c r="J154" s="73">
        <f t="shared" si="82"/>
        <v>0</v>
      </c>
      <c r="K154" s="73">
        <f t="shared" si="82"/>
        <v>0</v>
      </c>
      <c r="L154" s="73">
        <f t="shared" si="82"/>
        <v>0</v>
      </c>
      <c r="M154" s="73">
        <f t="shared" si="82"/>
        <v>0</v>
      </c>
      <c r="N154" s="73">
        <f t="shared" si="82"/>
        <v>0</v>
      </c>
      <c r="O154" s="73">
        <f t="shared" si="83"/>
        <v>0</v>
      </c>
      <c r="P154" s="73">
        <f t="shared" si="83"/>
        <v>0</v>
      </c>
      <c r="Q154" s="73">
        <f t="shared" si="83"/>
        <v>0</v>
      </c>
      <c r="R154" s="73">
        <f t="shared" si="83"/>
        <v>0</v>
      </c>
      <c r="S154" s="73">
        <f t="shared" si="83"/>
        <v>0</v>
      </c>
      <c r="T154" s="73">
        <f t="shared" si="83"/>
        <v>0</v>
      </c>
      <c r="U154" s="73">
        <f t="shared" si="83"/>
        <v>0</v>
      </c>
      <c r="V154" s="73">
        <f t="shared" si="83"/>
        <v>0</v>
      </c>
      <c r="W154" s="73">
        <f t="shared" si="83"/>
        <v>0</v>
      </c>
      <c r="X154" s="73">
        <f t="shared" si="83"/>
        <v>0</v>
      </c>
      <c r="Y154" s="73">
        <f t="shared" si="84"/>
        <v>0</v>
      </c>
      <c r="Z154" s="73">
        <f t="shared" si="84"/>
        <v>0</v>
      </c>
      <c r="AA154" s="73">
        <f t="shared" si="84"/>
        <v>0</v>
      </c>
      <c r="AB154" s="73">
        <f t="shared" si="84"/>
        <v>0</v>
      </c>
      <c r="AC154" s="73">
        <f t="shared" si="84"/>
        <v>0</v>
      </c>
      <c r="AD154" s="73">
        <f t="shared" si="84"/>
        <v>0</v>
      </c>
      <c r="AE154" s="73">
        <f t="shared" si="84"/>
        <v>0</v>
      </c>
      <c r="AF154" s="73">
        <f t="shared" si="84"/>
        <v>0</v>
      </c>
      <c r="AG154" s="73">
        <f t="shared" si="84"/>
        <v>0</v>
      </c>
      <c r="AH154" s="73">
        <f t="shared" si="84"/>
        <v>0</v>
      </c>
      <c r="AI154" s="73">
        <f t="shared" si="84"/>
        <v>0</v>
      </c>
      <c r="AJ154" s="73">
        <f t="shared" si="84"/>
        <v>0</v>
      </c>
      <c r="AK154" s="73">
        <f t="shared" si="84"/>
        <v>0</v>
      </c>
      <c r="AL154" s="73">
        <f t="shared" si="84"/>
        <v>0</v>
      </c>
      <c r="AM154" s="73">
        <f t="shared" si="84"/>
        <v>0</v>
      </c>
    </row>
    <row r="155" spans="1:39" ht="24.9" customHeight="1">
      <c r="A155" s="254">
        <v>6</v>
      </c>
      <c r="B155" s="74">
        <v>6273003</v>
      </c>
      <c r="C155" s="75" t="s">
        <v>139</v>
      </c>
      <c r="D155" s="73">
        <f t="shared" si="75"/>
        <v>0</v>
      </c>
      <c r="E155" s="73">
        <f t="shared" si="82"/>
        <v>0</v>
      </c>
      <c r="F155" s="73">
        <f t="shared" si="82"/>
        <v>0</v>
      </c>
      <c r="G155" s="73">
        <f t="shared" si="82"/>
        <v>0</v>
      </c>
      <c r="H155" s="73">
        <f t="shared" si="82"/>
        <v>0</v>
      </c>
      <c r="I155" s="73">
        <f t="shared" si="82"/>
        <v>0</v>
      </c>
      <c r="J155" s="73">
        <f t="shared" si="82"/>
        <v>0</v>
      </c>
      <c r="K155" s="73">
        <f t="shared" si="82"/>
        <v>0</v>
      </c>
      <c r="L155" s="73">
        <f t="shared" si="82"/>
        <v>0</v>
      </c>
      <c r="M155" s="73">
        <f t="shared" si="82"/>
        <v>0</v>
      </c>
      <c r="N155" s="73">
        <f t="shared" si="82"/>
        <v>0</v>
      </c>
      <c r="O155" s="73">
        <f t="shared" si="83"/>
        <v>0</v>
      </c>
      <c r="P155" s="73">
        <f t="shared" si="83"/>
        <v>0</v>
      </c>
      <c r="Q155" s="73">
        <f t="shared" si="83"/>
        <v>0</v>
      </c>
      <c r="R155" s="73">
        <f t="shared" si="83"/>
        <v>0</v>
      </c>
      <c r="S155" s="73">
        <f t="shared" si="83"/>
        <v>0</v>
      </c>
      <c r="T155" s="73">
        <f t="shared" si="83"/>
        <v>0</v>
      </c>
      <c r="U155" s="73">
        <f t="shared" si="83"/>
        <v>0</v>
      </c>
      <c r="V155" s="73">
        <f t="shared" si="83"/>
        <v>0</v>
      </c>
      <c r="W155" s="73">
        <f t="shared" si="83"/>
        <v>0</v>
      </c>
      <c r="X155" s="73">
        <f t="shared" si="83"/>
        <v>0</v>
      </c>
      <c r="Y155" s="73">
        <f t="shared" si="84"/>
        <v>0</v>
      </c>
      <c r="Z155" s="73">
        <f t="shared" si="84"/>
        <v>0</v>
      </c>
      <c r="AA155" s="73">
        <f t="shared" si="84"/>
        <v>0</v>
      </c>
      <c r="AB155" s="73">
        <f t="shared" si="84"/>
        <v>0</v>
      </c>
      <c r="AC155" s="73">
        <f t="shared" si="84"/>
        <v>0</v>
      </c>
      <c r="AD155" s="73">
        <f t="shared" si="84"/>
        <v>0</v>
      </c>
      <c r="AE155" s="73">
        <f t="shared" si="84"/>
        <v>0</v>
      </c>
      <c r="AF155" s="73">
        <f t="shared" si="84"/>
        <v>0</v>
      </c>
      <c r="AG155" s="73">
        <f t="shared" si="84"/>
        <v>0</v>
      </c>
      <c r="AH155" s="73">
        <f t="shared" si="84"/>
        <v>0</v>
      </c>
      <c r="AI155" s="73">
        <f t="shared" si="84"/>
        <v>0</v>
      </c>
      <c r="AJ155" s="73">
        <f t="shared" si="84"/>
        <v>0</v>
      </c>
      <c r="AK155" s="73">
        <f t="shared" si="84"/>
        <v>0</v>
      </c>
      <c r="AL155" s="73">
        <f t="shared" si="84"/>
        <v>0</v>
      </c>
      <c r="AM155" s="73">
        <f t="shared" si="84"/>
        <v>0</v>
      </c>
    </row>
    <row r="156" spans="1:39" ht="24.9" customHeight="1">
      <c r="A156" s="254">
        <v>6</v>
      </c>
      <c r="B156" s="74">
        <v>6275001</v>
      </c>
      <c r="C156" s="75" t="s">
        <v>140</v>
      </c>
      <c r="D156" s="73">
        <f t="shared" si="75"/>
        <v>0</v>
      </c>
      <c r="E156" s="73">
        <f t="shared" ref="E156:N162" si="85">SUMIF($B$283:$B$593,$B$5:$B$279,E$283:E$593)</f>
        <v>0</v>
      </c>
      <c r="F156" s="73">
        <f t="shared" si="85"/>
        <v>0</v>
      </c>
      <c r="G156" s="73">
        <f t="shared" si="85"/>
        <v>0</v>
      </c>
      <c r="H156" s="73">
        <f t="shared" si="85"/>
        <v>0</v>
      </c>
      <c r="I156" s="73">
        <f t="shared" si="85"/>
        <v>0</v>
      </c>
      <c r="J156" s="73">
        <f t="shared" si="85"/>
        <v>0</v>
      </c>
      <c r="K156" s="73">
        <f t="shared" si="85"/>
        <v>0</v>
      </c>
      <c r="L156" s="73">
        <f t="shared" si="85"/>
        <v>0</v>
      </c>
      <c r="M156" s="73">
        <f t="shared" si="85"/>
        <v>0</v>
      </c>
      <c r="N156" s="73">
        <f t="shared" si="85"/>
        <v>0</v>
      </c>
      <c r="O156" s="73">
        <f t="shared" ref="O156:X162" si="86">SUMIF($B$283:$B$593,$B$5:$B$279,O$283:O$593)</f>
        <v>0</v>
      </c>
      <c r="P156" s="73">
        <f t="shared" si="86"/>
        <v>0</v>
      </c>
      <c r="Q156" s="73">
        <f t="shared" si="86"/>
        <v>0</v>
      </c>
      <c r="R156" s="73">
        <f t="shared" si="86"/>
        <v>0</v>
      </c>
      <c r="S156" s="73">
        <f t="shared" si="86"/>
        <v>0</v>
      </c>
      <c r="T156" s="73">
        <f t="shared" si="86"/>
        <v>0</v>
      </c>
      <c r="U156" s="73">
        <f t="shared" si="86"/>
        <v>0</v>
      </c>
      <c r="V156" s="73">
        <f t="shared" si="86"/>
        <v>0</v>
      </c>
      <c r="W156" s="73">
        <f t="shared" si="86"/>
        <v>0</v>
      </c>
      <c r="X156" s="73">
        <f t="shared" si="86"/>
        <v>0</v>
      </c>
      <c r="Y156" s="73">
        <f t="shared" ref="Y156:AM162" si="87">SUMIF($B$283:$B$593,$B$5:$B$279,Y$283:Y$593)</f>
        <v>0</v>
      </c>
      <c r="Z156" s="73">
        <f t="shared" si="87"/>
        <v>0</v>
      </c>
      <c r="AA156" s="73">
        <f t="shared" si="87"/>
        <v>0</v>
      </c>
      <c r="AB156" s="73">
        <f t="shared" si="87"/>
        <v>0</v>
      </c>
      <c r="AC156" s="73">
        <f t="shared" si="87"/>
        <v>0</v>
      </c>
      <c r="AD156" s="73">
        <f t="shared" si="87"/>
        <v>0</v>
      </c>
      <c r="AE156" s="73">
        <f t="shared" si="87"/>
        <v>0</v>
      </c>
      <c r="AF156" s="73">
        <f t="shared" si="87"/>
        <v>0</v>
      </c>
      <c r="AG156" s="73">
        <f t="shared" si="87"/>
        <v>0</v>
      </c>
      <c r="AH156" s="73">
        <f t="shared" si="87"/>
        <v>0</v>
      </c>
      <c r="AI156" s="73">
        <f t="shared" si="87"/>
        <v>0</v>
      </c>
      <c r="AJ156" s="73">
        <f t="shared" si="87"/>
        <v>0</v>
      </c>
      <c r="AK156" s="73">
        <f t="shared" si="87"/>
        <v>0</v>
      </c>
      <c r="AL156" s="73">
        <f t="shared" si="87"/>
        <v>0</v>
      </c>
      <c r="AM156" s="73">
        <f t="shared" si="87"/>
        <v>0</v>
      </c>
    </row>
    <row r="157" spans="1:39" ht="24.9" customHeight="1">
      <c r="A157" s="254">
        <v>6</v>
      </c>
      <c r="B157" s="74">
        <v>6275002</v>
      </c>
      <c r="C157" s="75" t="s">
        <v>141</v>
      </c>
      <c r="D157" s="73">
        <f t="shared" si="75"/>
        <v>0</v>
      </c>
      <c r="E157" s="73">
        <f t="shared" si="85"/>
        <v>0</v>
      </c>
      <c r="F157" s="73">
        <f t="shared" si="85"/>
        <v>0</v>
      </c>
      <c r="G157" s="73">
        <f t="shared" si="85"/>
        <v>0</v>
      </c>
      <c r="H157" s="73">
        <f t="shared" si="85"/>
        <v>0</v>
      </c>
      <c r="I157" s="73">
        <f t="shared" si="85"/>
        <v>0</v>
      </c>
      <c r="J157" s="73">
        <f t="shared" si="85"/>
        <v>0</v>
      </c>
      <c r="K157" s="73">
        <f t="shared" si="85"/>
        <v>0</v>
      </c>
      <c r="L157" s="73">
        <f t="shared" si="85"/>
        <v>0</v>
      </c>
      <c r="M157" s="73">
        <f t="shared" si="85"/>
        <v>0</v>
      </c>
      <c r="N157" s="73">
        <f t="shared" si="85"/>
        <v>0</v>
      </c>
      <c r="O157" s="73">
        <f t="shared" si="86"/>
        <v>0</v>
      </c>
      <c r="P157" s="73">
        <f t="shared" si="86"/>
        <v>0</v>
      </c>
      <c r="Q157" s="73">
        <f t="shared" si="86"/>
        <v>0</v>
      </c>
      <c r="R157" s="73">
        <f t="shared" si="86"/>
        <v>0</v>
      </c>
      <c r="S157" s="73">
        <f t="shared" si="86"/>
        <v>0</v>
      </c>
      <c r="T157" s="73">
        <f t="shared" si="86"/>
        <v>0</v>
      </c>
      <c r="U157" s="73">
        <f t="shared" si="86"/>
        <v>0</v>
      </c>
      <c r="V157" s="73">
        <f t="shared" si="86"/>
        <v>0</v>
      </c>
      <c r="W157" s="73">
        <f t="shared" si="86"/>
        <v>0</v>
      </c>
      <c r="X157" s="73">
        <f t="shared" si="86"/>
        <v>0</v>
      </c>
      <c r="Y157" s="73">
        <f t="shared" si="87"/>
        <v>0</v>
      </c>
      <c r="Z157" s="73">
        <f t="shared" si="87"/>
        <v>0</v>
      </c>
      <c r="AA157" s="73">
        <f t="shared" si="87"/>
        <v>0</v>
      </c>
      <c r="AB157" s="73">
        <f t="shared" si="87"/>
        <v>0</v>
      </c>
      <c r="AC157" s="73">
        <f t="shared" si="87"/>
        <v>0</v>
      </c>
      <c r="AD157" s="73">
        <f t="shared" si="87"/>
        <v>0</v>
      </c>
      <c r="AE157" s="73">
        <f t="shared" si="87"/>
        <v>0</v>
      </c>
      <c r="AF157" s="73">
        <f t="shared" si="87"/>
        <v>0</v>
      </c>
      <c r="AG157" s="73">
        <f t="shared" si="87"/>
        <v>0</v>
      </c>
      <c r="AH157" s="73">
        <f t="shared" si="87"/>
        <v>0</v>
      </c>
      <c r="AI157" s="73">
        <f t="shared" si="87"/>
        <v>0</v>
      </c>
      <c r="AJ157" s="73">
        <f t="shared" si="87"/>
        <v>0</v>
      </c>
      <c r="AK157" s="73">
        <f t="shared" si="87"/>
        <v>0</v>
      </c>
      <c r="AL157" s="73">
        <f t="shared" si="87"/>
        <v>0</v>
      </c>
      <c r="AM157" s="73">
        <f t="shared" si="87"/>
        <v>0</v>
      </c>
    </row>
    <row r="158" spans="1:39" ht="24.9" customHeight="1">
      <c r="A158" s="254">
        <v>6</v>
      </c>
      <c r="B158" s="74">
        <v>6275004</v>
      </c>
      <c r="C158" s="75" t="s">
        <v>512</v>
      </c>
      <c r="D158" s="73">
        <f t="shared" si="75"/>
        <v>0</v>
      </c>
      <c r="E158" s="73">
        <f t="shared" si="85"/>
        <v>0</v>
      </c>
      <c r="F158" s="73">
        <f t="shared" si="85"/>
        <v>0</v>
      </c>
      <c r="G158" s="73">
        <f t="shared" si="85"/>
        <v>0</v>
      </c>
      <c r="H158" s="73">
        <f t="shared" si="85"/>
        <v>0</v>
      </c>
      <c r="I158" s="73">
        <f t="shared" si="85"/>
        <v>0</v>
      </c>
      <c r="J158" s="73">
        <f t="shared" si="85"/>
        <v>0</v>
      </c>
      <c r="K158" s="73">
        <f t="shared" si="85"/>
        <v>0</v>
      </c>
      <c r="L158" s="73">
        <f t="shared" si="85"/>
        <v>0</v>
      </c>
      <c r="M158" s="73">
        <f t="shared" si="85"/>
        <v>0</v>
      </c>
      <c r="N158" s="73">
        <f t="shared" si="85"/>
        <v>0</v>
      </c>
      <c r="O158" s="73">
        <f t="shared" si="86"/>
        <v>0</v>
      </c>
      <c r="P158" s="73">
        <f t="shared" si="86"/>
        <v>0</v>
      </c>
      <c r="Q158" s="73">
        <f t="shared" si="86"/>
        <v>0</v>
      </c>
      <c r="R158" s="73">
        <f t="shared" si="86"/>
        <v>0</v>
      </c>
      <c r="S158" s="73">
        <f t="shared" si="86"/>
        <v>0</v>
      </c>
      <c r="T158" s="73">
        <f t="shared" si="86"/>
        <v>0</v>
      </c>
      <c r="U158" s="73">
        <f t="shared" si="86"/>
        <v>0</v>
      </c>
      <c r="V158" s="73">
        <f t="shared" si="86"/>
        <v>0</v>
      </c>
      <c r="W158" s="73">
        <f t="shared" si="86"/>
        <v>0</v>
      </c>
      <c r="X158" s="73">
        <f t="shared" si="86"/>
        <v>0</v>
      </c>
      <c r="Y158" s="73">
        <f t="shared" si="87"/>
        <v>0</v>
      </c>
      <c r="Z158" s="73">
        <f t="shared" si="87"/>
        <v>0</v>
      </c>
      <c r="AA158" s="73">
        <f t="shared" si="87"/>
        <v>0</v>
      </c>
      <c r="AB158" s="73">
        <f t="shared" si="87"/>
        <v>0</v>
      </c>
      <c r="AC158" s="73">
        <f t="shared" si="87"/>
        <v>0</v>
      </c>
      <c r="AD158" s="73">
        <f t="shared" si="87"/>
        <v>0</v>
      </c>
      <c r="AE158" s="73">
        <f t="shared" si="87"/>
        <v>0</v>
      </c>
      <c r="AF158" s="73">
        <f t="shared" si="87"/>
        <v>0</v>
      </c>
      <c r="AG158" s="73">
        <f t="shared" si="87"/>
        <v>0</v>
      </c>
      <c r="AH158" s="73">
        <f t="shared" si="87"/>
        <v>0</v>
      </c>
      <c r="AI158" s="73">
        <f t="shared" si="87"/>
        <v>0</v>
      </c>
      <c r="AJ158" s="73">
        <f t="shared" si="87"/>
        <v>0</v>
      </c>
      <c r="AK158" s="73">
        <f t="shared" si="87"/>
        <v>0</v>
      </c>
      <c r="AL158" s="73">
        <f t="shared" si="87"/>
        <v>0</v>
      </c>
      <c r="AM158" s="73">
        <f t="shared" si="87"/>
        <v>0</v>
      </c>
    </row>
    <row r="159" spans="1:39" ht="24.9" customHeight="1">
      <c r="A159" s="254">
        <v>6</v>
      </c>
      <c r="B159" s="96">
        <v>6276003</v>
      </c>
      <c r="C159" s="95" t="s">
        <v>671</v>
      </c>
      <c r="D159" s="73">
        <f t="shared" si="75"/>
        <v>0</v>
      </c>
      <c r="E159" s="73">
        <f t="shared" si="85"/>
        <v>0</v>
      </c>
      <c r="F159" s="73">
        <f t="shared" si="85"/>
        <v>0</v>
      </c>
      <c r="G159" s="73">
        <f t="shared" si="85"/>
        <v>0</v>
      </c>
      <c r="H159" s="73">
        <f t="shared" si="85"/>
        <v>0</v>
      </c>
      <c r="I159" s="73">
        <f t="shared" si="85"/>
        <v>0</v>
      </c>
      <c r="J159" s="73">
        <f t="shared" si="85"/>
        <v>0</v>
      </c>
      <c r="K159" s="73">
        <f t="shared" si="85"/>
        <v>0</v>
      </c>
      <c r="L159" s="73">
        <f t="shared" si="85"/>
        <v>0</v>
      </c>
      <c r="M159" s="73">
        <f t="shared" si="85"/>
        <v>0</v>
      </c>
      <c r="N159" s="73">
        <f t="shared" si="85"/>
        <v>0</v>
      </c>
      <c r="O159" s="73">
        <f t="shared" si="86"/>
        <v>0</v>
      </c>
      <c r="P159" s="73">
        <f t="shared" si="86"/>
        <v>0</v>
      </c>
      <c r="Q159" s="73">
        <f t="shared" si="86"/>
        <v>0</v>
      </c>
      <c r="R159" s="73">
        <f t="shared" si="86"/>
        <v>0</v>
      </c>
      <c r="S159" s="73">
        <f t="shared" si="86"/>
        <v>0</v>
      </c>
      <c r="T159" s="73">
        <f t="shared" si="86"/>
        <v>0</v>
      </c>
      <c r="U159" s="73">
        <f t="shared" si="86"/>
        <v>0</v>
      </c>
      <c r="V159" s="73">
        <f t="shared" si="86"/>
        <v>0</v>
      </c>
      <c r="W159" s="73">
        <f t="shared" si="86"/>
        <v>0</v>
      </c>
      <c r="X159" s="73">
        <f t="shared" si="86"/>
        <v>0</v>
      </c>
      <c r="Y159" s="73">
        <f t="shared" si="87"/>
        <v>0</v>
      </c>
      <c r="Z159" s="73">
        <f t="shared" si="87"/>
        <v>0</v>
      </c>
      <c r="AA159" s="73">
        <f t="shared" si="87"/>
        <v>0</v>
      </c>
      <c r="AB159" s="73">
        <f t="shared" si="87"/>
        <v>0</v>
      </c>
      <c r="AC159" s="73">
        <f t="shared" si="87"/>
        <v>0</v>
      </c>
      <c r="AD159" s="73">
        <f t="shared" si="87"/>
        <v>0</v>
      </c>
      <c r="AE159" s="73">
        <f t="shared" si="87"/>
        <v>0</v>
      </c>
      <c r="AF159" s="73">
        <f t="shared" si="87"/>
        <v>0</v>
      </c>
      <c r="AG159" s="73">
        <f t="shared" si="87"/>
        <v>0</v>
      </c>
      <c r="AH159" s="73">
        <f t="shared" si="87"/>
        <v>0</v>
      </c>
      <c r="AI159" s="73">
        <f t="shared" si="87"/>
        <v>0</v>
      </c>
      <c r="AJ159" s="73">
        <f t="shared" si="87"/>
        <v>0</v>
      </c>
      <c r="AK159" s="73">
        <f t="shared" si="87"/>
        <v>0</v>
      </c>
      <c r="AL159" s="73">
        <f t="shared" si="87"/>
        <v>0</v>
      </c>
      <c r="AM159" s="73">
        <f t="shared" si="87"/>
        <v>0</v>
      </c>
    </row>
    <row r="160" spans="1:39" ht="24.9" customHeight="1">
      <c r="A160" s="254">
        <v>6</v>
      </c>
      <c r="B160" s="74">
        <v>6278001</v>
      </c>
      <c r="C160" s="75" t="s">
        <v>142</v>
      </c>
      <c r="D160" s="73">
        <f t="shared" si="75"/>
        <v>0</v>
      </c>
      <c r="E160" s="73">
        <f t="shared" si="85"/>
        <v>0</v>
      </c>
      <c r="F160" s="73">
        <f t="shared" si="85"/>
        <v>0</v>
      </c>
      <c r="G160" s="73">
        <f t="shared" si="85"/>
        <v>0</v>
      </c>
      <c r="H160" s="73">
        <f t="shared" si="85"/>
        <v>0</v>
      </c>
      <c r="I160" s="73">
        <f t="shared" si="85"/>
        <v>0</v>
      </c>
      <c r="J160" s="73">
        <f t="shared" si="85"/>
        <v>0</v>
      </c>
      <c r="K160" s="73">
        <f t="shared" si="85"/>
        <v>0</v>
      </c>
      <c r="L160" s="73">
        <f t="shared" si="85"/>
        <v>0</v>
      </c>
      <c r="M160" s="73">
        <f t="shared" si="85"/>
        <v>0</v>
      </c>
      <c r="N160" s="73">
        <f t="shared" si="85"/>
        <v>0</v>
      </c>
      <c r="O160" s="73">
        <f t="shared" si="86"/>
        <v>0</v>
      </c>
      <c r="P160" s="73">
        <f t="shared" si="86"/>
        <v>0</v>
      </c>
      <c r="Q160" s="73">
        <f t="shared" si="86"/>
        <v>0</v>
      </c>
      <c r="R160" s="73">
        <f t="shared" si="86"/>
        <v>0</v>
      </c>
      <c r="S160" s="73">
        <f t="shared" si="86"/>
        <v>0</v>
      </c>
      <c r="T160" s="73">
        <f t="shared" si="86"/>
        <v>0</v>
      </c>
      <c r="U160" s="73">
        <f t="shared" si="86"/>
        <v>0</v>
      </c>
      <c r="V160" s="73">
        <f t="shared" si="86"/>
        <v>0</v>
      </c>
      <c r="W160" s="73">
        <f t="shared" si="86"/>
        <v>0</v>
      </c>
      <c r="X160" s="73">
        <f t="shared" si="86"/>
        <v>0</v>
      </c>
      <c r="Y160" s="73">
        <f t="shared" si="87"/>
        <v>0</v>
      </c>
      <c r="Z160" s="73">
        <f t="shared" si="87"/>
        <v>0</v>
      </c>
      <c r="AA160" s="73">
        <f t="shared" si="87"/>
        <v>0</v>
      </c>
      <c r="AB160" s="73">
        <f t="shared" si="87"/>
        <v>0</v>
      </c>
      <c r="AC160" s="73">
        <f t="shared" si="87"/>
        <v>0</v>
      </c>
      <c r="AD160" s="73">
        <f t="shared" si="87"/>
        <v>0</v>
      </c>
      <c r="AE160" s="73">
        <f t="shared" si="87"/>
        <v>0</v>
      </c>
      <c r="AF160" s="73">
        <f t="shared" si="87"/>
        <v>0</v>
      </c>
      <c r="AG160" s="73">
        <f t="shared" si="87"/>
        <v>0</v>
      </c>
      <c r="AH160" s="73">
        <f t="shared" si="87"/>
        <v>0</v>
      </c>
      <c r="AI160" s="73">
        <f t="shared" si="87"/>
        <v>0</v>
      </c>
      <c r="AJ160" s="73">
        <f t="shared" si="87"/>
        <v>0</v>
      </c>
      <c r="AK160" s="73">
        <f t="shared" si="87"/>
        <v>0</v>
      </c>
      <c r="AL160" s="73">
        <f t="shared" si="87"/>
        <v>0</v>
      </c>
      <c r="AM160" s="73">
        <f t="shared" si="87"/>
        <v>0</v>
      </c>
    </row>
    <row r="161" spans="1:73" ht="24.9" customHeight="1">
      <c r="A161" s="254">
        <v>6</v>
      </c>
      <c r="B161" s="74">
        <v>6279013</v>
      </c>
      <c r="C161" s="75" t="s">
        <v>143</v>
      </c>
      <c r="D161" s="73">
        <f t="shared" si="75"/>
        <v>0</v>
      </c>
      <c r="E161" s="73">
        <f t="shared" si="85"/>
        <v>0</v>
      </c>
      <c r="F161" s="73">
        <f t="shared" si="85"/>
        <v>0</v>
      </c>
      <c r="G161" s="73">
        <f t="shared" si="85"/>
        <v>0</v>
      </c>
      <c r="H161" s="73">
        <f t="shared" si="85"/>
        <v>0</v>
      </c>
      <c r="I161" s="73">
        <f t="shared" si="85"/>
        <v>0</v>
      </c>
      <c r="J161" s="73">
        <f t="shared" si="85"/>
        <v>0</v>
      </c>
      <c r="K161" s="73">
        <f t="shared" si="85"/>
        <v>0</v>
      </c>
      <c r="L161" s="73">
        <f t="shared" si="85"/>
        <v>0</v>
      </c>
      <c r="M161" s="73">
        <f t="shared" si="85"/>
        <v>0</v>
      </c>
      <c r="N161" s="73">
        <f t="shared" si="85"/>
        <v>0</v>
      </c>
      <c r="O161" s="73">
        <f t="shared" si="86"/>
        <v>0</v>
      </c>
      <c r="P161" s="73">
        <f t="shared" si="86"/>
        <v>0</v>
      </c>
      <c r="Q161" s="73">
        <f t="shared" si="86"/>
        <v>0</v>
      </c>
      <c r="R161" s="73">
        <f t="shared" si="86"/>
        <v>0</v>
      </c>
      <c r="S161" s="73">
        <f t="shared" si="86"/>
        <v>0</v>
      </c>
      <c r="T161" s="73">
        <f t="shared" si="86"/>
        <v>0</v>
      </c>
      <c r="U161" s="73">
        <f t="shared" si="86"/>
        <v>0</v>
      </c>
      <c r="V161" s="73">
        <f t="shared" si="86"/>
        <v>0</v>
      </c>
      <c r="W161" s="73">
        <f t="shared" si="86"/>
        <v>0</v>
      </c>
      <c r="X161" s="73">
        <f t="shared" si="86"/>
        <v>0</v>
      </c>
      <c r="Y161" s="73">
        <f t="shared" si="87"/>
        <v>0</v>
      </c>
      <c r="Z161" s="73">
        <f t="shared" si="87"/>
        <v>0</v>
      </c>
      <c r="AA161" s="73">
        <f t="shared" si="87"/>
        <v>0</v>
      </c>
      <c r="AB161" s="73">
        <f t="shared" si="87"/>
        <v>0</v>
      </c>
      <c r="AC161" s="73">
        <f t="shared" si="87"/>
        <v>0</v>
      </c>
      <c r="AD161" s="73">
        <f t="shared" si="87"/>
        <v>0</v>
      </c>
      <c r="AE161" s="73">
        <f t="shared" si="87"/>
        <v>0</v>
      </c>
      <c r="AF161" s="73">
        <f t="shared" si="87"/>
        <v>0</v>
      </c>
      <c r="AG161" s="73">
        <f t="shared" si="87"/>
        <v>0</v>
      </c>
      <c r="AH161" s="73">
        <f t="shared" si="87"/>
        <v>0</v>
      </c>
      <c r="AI161" s="73">
        <f t="shared" si="87"/>
        <v>0</v>
      </c>
      <c r="AJ161" s="73">
        <f t="shared" si="87"/>
        <v>0</v>
      </c>
      <c r="AK161" s="73">
        <f t="shared" si="87"/>
        <v>0</v>
      </c>
      <c r="AL161" s="73">
        <f t="shared" si="87"/>
        <v>0</v>
      </c>
      <c r="AM161" s="73">
        <f t="shared" si="87"/>
        <v>0</v>
      </c>
    </row>
    <row r="162" spans="1:73" ht="24.9" customHeight="1">
      <c r="A162" s="254">
        <v>6</v>
      </c>
      <c r="B162" s="96">
        <v>4291007</v>
      </c>
      <c r="C162" s="95" t="s">
        <v>672</v>
      </c>
      <c r="D162" s="73">
        <f t="shared" si="75"/>
        <v>0</v>
      </c>
      <c r="E162" s="73">
        <f t="shared" si="85"/>
        <v>0</v>
      </c>
      <c r="F162" s="73">
        <f t="shared" si="85"/>
        <v>0</v>
      </c>
      <c r="G162" s="73">
        <f t="shared" si="85"/>
        <v>0</v>
      </c>
      <c r="H162" s="73">
        <f t="shared" si="85"/>
        <v>0</v>
      </c>
      <c r="I162" s="73">
        <f t="shared" si="85"/>
        <v>0</v>
      </c>
      <c r="J162" s="73">
        <f t="shared" si="85"/>
        <v>0</v>
      </c>
      <c r="K162" s="73">
        <f t="shared" si="85"/>
        <v>0</v>
      </c>
      <c r="L162" s="73">
        <f t="shared" si="85"/>
        <v>0</v>
      </c>
      <c r="M162" s="73">
        <f t="shared" si="85"/>
        <v>0</v>
      </c>
      <c r="N162" s="73">
        <f t="shared" si="85"/>
        <v>0</v>
      </c>
      <c r="O162" s="73">
        <f t="shared" si="86"/>
        <v>0</v>
      </c>
      <c r="P162" s="73">
        <f t="shared" si="86"/>
        <v>0</v>
      </c>
      <c r="Q162" s="73">
        <f t="shared" si="86"/>
        <v>0</v>
      </c>
      <c r="R162" s="73">
        <f t="shared" si="86"/>
        <v>0</v>
      </c>
      <c r="S162" s="73">
        <f t="shared" si="86"/>
        <v>0</v>
      </c>
      <c r="T162" s="73">
        <f t="shared" si="86"/>
        <v>0</v>
      </c>
      <c r="U162" s="73">
        <f t="shared" si="86"/>
        <v>0</v>
      </c>
      <c r="V162" s="73">
        <f t="shared" si="86"/>
        <v>0</v>
      </c>
      <c r="W162" s="73">
        <f t="shared" si="86"/>
        <v>0</v>
      </c>
      <c r="X162" s="73">
        <f t="shared" si="86"/>
        <v>0</v>
      </c>
      <c r="Y162" s="73">
        <f t="shared" si="87"/>
        <v>0</v>
      </c>
      <c r="Z162" s="73">
        <f t="shared" si="87"/>
        <v>0</v>
      </c>
      <c r="AA162" s="73">
        <f t="shared" si="87"/>
        <v>0</v>
      </c>
      <c r="AB162" s="73">
        <f t="shared" si="87"/>
        <v>0</v>
      </c>
      <c r="AC162" s="73">
        <f t="shared" si="87"/>
        <v>0</v>
      </c>
      <c r="AD162" s="73">
        <f t="shared" si="87"/>
        <v>0</v>
      </c>
      <c r="AE162" s="73">
        <f t="shared" si="87"/>
        <v>0</v>
      </c>
      <c r="AF162" s="73">
        <f t="shared" si="87"/>
        <v>0</v>
      </c>
      <c r="AG162" s="73">
        <f t="shared" si="87"/>
        <v>0</v>
      </c>
      <c r="AH162" s="73">
        <f t="shared" si="87"/>
        <v>0</v>
      </c>
      <c r="AI162" s="73">
        <f t="shared" si="87"/>
        <v>0</v>
      </c>
      <c r="AJ162" s="73">
        <f t="shared" si="87"/>
        <v>0</v>
      </c>
      <c r="AK162" s="73">
        <f t="shared" si="87"/>
        <v>0</v>
      </c>
      <c r="AL162" s="73">
        <f t="shared" si="87"/>
        <v>0</v>
      </c>
      <c r="AM162" s="73">
        <f t="shared" si="87"/>
        <v>0</v>
      </c>
    </row>
    <row r="163" spans="1:73" ht="24.9" customHeight="1">
      <c r="A163" s="254" t="s">
        <v>652</v>
      </c>
      <c r="B163" s="92"/>
      <c r="C163" s="93" t="s">
        <v>144</v>
      </c>
      <c r="D163" s="94">
        <f>SUM(D164:D166)</f>
        <v>0</v>
      </c>
      <c r="E163" s="94">
        <f>SUM(E164:E166)</f>
        <v>0</v>
      </c>
      <c r="F163" s="94">
        <f>SUM(F164:F166)</f>
        <v>0</v>
      </c>
      <c r="G163" s="94">
        <f t="shared" ref="G163:AM163" si="88">SUM(G164:G166)</f>
        <v>0</v>
      </c>
      <c r="H163" s="94">
        <f t="shared" si="88"/>
        <v>0</v>
      </c>
      <c r="I163" s="94">
        <f t="shared" si="88"/>
        <v>0</v>
      </c>
      <c r="J163" s="94">
        <f t="shared" si="88"/>
        <v>0</v>
      </c>
      <c r="K163" s="94">
        <f t="shared" si="88"/>
        <v>0</v>
      </c>
      <c r="L163" s="94">
        <f t="shared" si="88"/>
        <v>0</v>
      </c>
      <c r="M163" s="94">
        <f t="shared" si="88"/>
        <v>0</v>
      </c>
      <c r="N163" s="94">
        <f t="shared" si="88"/>
        <v>0</v>
      </c>
      <c r="O163" s="94">
        <f t="shared" si="88"/>
        <v>0</v>
      </c>
      <c r="P163" s="94">
        <f t="shared" si="88"/>
        <v>0</v>
      </c>
      <c r="Q163" s="94">
        <f t="shared" si="88"/>
        <v>0</v>
      </c>
      <c r="R163" s="94">
        <f t="shared" si="88"/>
        <v>0</v>
      </c>
      <c r="S163" s="94">
        <f t="shared" si="88"/>
        <v>0</v>
      </c>
      <c r="T163" s="94">
        <f t="shared" si="88"/>
        <v>0</v>
      </c>
      <c r="U163" s="94">
        <f t="shared" si="88"/>
        <v>0</v>
      </c>
      <c r="V163" s="94">
        <f t="shared" si="88"/>
        <v>0</v>
      </c>
      <c r="W163" s="94">
        <f t="shared" si="88"/>
        <v>0</v>
      </c>
      <c r="X163" s="94">
        <f t="shared" si="88"/>
        <v>0</v>
      </c>
      <c r="Y163" s="94">
        <f t="shared" si="88"/>
        <v>0</v>
      </c>
      <c r="Z163" s="94">
        <f t="shared" si="88"/>
        <v>0</v>
      </c>
      <c r="AA163" s="94">
        <f t="shared" si="88"/>
        <v>0</v>
      </c>
      <c r="AB163" s="94">
        <f t="shared" si="88"/>
        <v>0</v>
      </c>
      <c r="AC163" s="94">
        <f t="shared" si="88"/>
        <v>0</v>
      </c>
      <c r="AD163" s="94">
        <f t="shared" si="88"/>
        <v>0</v>
      </c>
      <c r="AE163" s="94">
        <f t="shared" si="88"/>
        <v>0</v>
      </c>
      <c r="AF163" s="94">
        <f t="shared" si="88"/>
        <v>0</v>
      </c>
      <c r="AG163" s="94">
        <f t="shared" si="88"/>
        <v>0</v>
      </c>
      <c r="AH163" s="94">
        <f t="shared" si="88"/>
        <v>0</v>
      </c>
      <c r="AI163" s="94">
        <f t="shared" si="88"/>
        <v>0</v>
      </c>
      <c r="AJ163" s="94">
        <f t="shared" si="88"/>
        <v>0</v>
      </c>
      <c r="AK163" s="94">
        <f t="shared" si="88"/>
        <v>0</v>
      </c>
      <c r="AL163" s="94">
        <f t="shared" si="88"/>
        <v>0</v>
      </c>
      <c r="AM163" s="94">
        <f t="shared" si="88"/>
        <v>0</v>
      </c>
    </row>
    <row r="164" spans="1:73" ht="24.9" customHeight="1">
      <c r="A164" s="254">
        <v>5</v>
      </c>
      <c r="B164" s="74">
        <v>5121002</v>
      </c>
      <c r="C164" s="75" t="s">
        <v>145</v>
      </c>
      <c r="D164" s="73">
        <f>SUM(E164:AM164)</f>
        <v>0</v>
      </c>
      <c r="E164" s="73">
        <f t="shared" ref="E164:N166" si="89">SUMIF($B$283:$B$593,$B$5:$B$279,E$283:E$593)</f>
        <v>0</v>
      </c>
      <c r="F164" s="73">
        <f t="shared" si="89"/>
        <v>0</v>
      </c>
      <c r="G164" s="73">
        <f t="shared" si="89"/>
        <v>0</v>
      </c>
      <c r="H164" s="73">
        <f t="shared" si="89"/>
        <v>0</v>
      </c>
      <c r="I164" s="73">
        <f t="shared" si="89"/>
        <v>0</v>
      </c>
      <c r="J164" s="73">
        <f t="shared" si="89"/>
        <v>0</v>
      </c>
      <c r="K164" s="73">
        <f t="shared" si="89"/>
        <v>0</v>
      </c>
      <c r="L164" s="73">
        <f t="shared" si="89"/>
        <v>0</v>
      </c>
      <c r="M164" s="73">
        <f t="shared" si="89"/>
        <v>0</v>
      </c>
      <c r="N164" s="73">
        <f t="shared" si="89"/>
        <v>0</v>
      </c>
      <c r="O164" s="73">
        <f t="shared" ref="O164:X166" si="90">SUMIF($B$283:$B$593,$B$5:$B$279,O$283:O$593)</f>
        <v>0</v>
      </c>
      <c r="P164" s="73">
        <f t="shared" si="90"/>
        <v>0</v>
      </c>
      <c r="Q164" s="73">
        <f t="shared" si="90"/>
        <v>0</v>
      </c>
      <c r="R164" s="73">
        <f t="shared" si="90"/>
        <v>0</v>
      </c>
      <c r="S164" s="73">
        <f t="shared" si="90"/>
        <v>0</v>
      </c>
      <c r="T164" s="73">
        <f t="shared" si="90"/>
        <v>0</v>
      </c>
      <c r="U164" s="73">
        <f t="shared" si="90"/>
        <v>0</v>
      </c>
      <c r="V164" s="73">
        <f t="shared" si="90"/>
        <v>0</v>
      </c>
      <c r="W164" s="73">
        <f t="shared" si="90"/>
        <v>0</v>
      </c>
      <c r="X164" s="73">
        <f t="shared" si="90"/>
        <v>0</v>
      </c>
      <c r="Y164" s="73">
        <f t="shared" ref="Y164:AM166" si="91">SUMIF($B$283:$B$593,$B$5:$B$279,Y$283:Y$593)</f>
        <v>0</v>
      </c>
      <c r="Z164" s="73">
        <f t="shared" si="91"/>
        <v>0</v>
      </c>
      <c r="AA164" s="73">
        <f t="shared" si="91"/>
        <v>0</v>
      </c>
      <c r="AB164" s="73">
        <f t="shared" si="91"/>
        <v>0</v>
      </c>
      <c r="AC164" s="73">
        <f t="shared" si="91"/>
        <v>0</v>
      </c>
      <c r="AD164" s="73">
        <f t="shared" si="91"/>
        <v>0</v>
      </c>
      <c r="AE164" s="73">
        <f t="shared" si="91"/>
        <v>0</v>
      </c>
      <c r="AF164" s="73">
        <f t="shared" si="91"/>
        <v>0</v>
      </c>
      <c r="AG164" s="73">
        <f t="shared" si="91"/>
        <v>0</v>
      </c>
      <c r="AH164" s="73">
        <f t="shared" si="91"/>
        <v>0</v>
      </c>
      <c r="AI164" s="73">
        <f t="shared" si="91"/>
        <v>0</v>
      </c>
      <c r="AJ164" s="73">
        <f t="shared" si="91"/>
        <v>0</v>
      </c>
      <c r="AK164" s="73">
        <f t="shared" si="91"/>
        <v>0</v>
      </c>
      <c r="AL164" s="73">
        <f t="shared" si="91"/>
        <v>0</v>
      </c>
      <c r="AM164" s="73">
        <f t="shared" si="91"/>
        <v>0</v>
      </c>
    </row>
    <row r="165" spans="1:73" ht="24.9" customHeight="1">
      <c r="A165" s="254">
        <v>5</v>
      </c>
      <c r="B165" s="74">
        <v>5241001</v>
      </c>
      <c r="C165" s="75" t="s">
        <v>146</v>
      </c>
      <c r="D165" s="73">
        <f>SUM(E165:AM165)</f>
        <v>0</v>
      </c>
      <c r="E165" s="73">
        <f t="shared" si="89"/>
        <v>0</v>
      </c>
      <c r="F165" s="73">
        <f t="shared" si="89"/>
        <v>0</v>
      </c>
      <c r="G165" s="73">
        <f t="shared" si="89"/>
        <v>0</v>
      </c>
      <c r="H165" s="73">
        <f t="shared" si="89"/>
        <v>0</v>
      </c>
      <c r="I165" s="73">
        <f t="shared" si="89"/>
        <v>0</v>
      </c>
      <c r="J165" s="73">
        <f t="shared" si="89"/>
        <v>0</v>
      </c>
      <c r="K165" s="73">
        <f t="shared" si="89"/>
        <v>0</v>
      </c>
      <c r="L165" s="73">
        <f t="shared" si="89"/>
        <v>0</v>
      </c>
      <c r="M165" s="73">
        <f t="shared" si="89"/>
        <v>0</v>
      </c>
      <c r="N165" s="73">
        <f t="shared" si="89"/>
        <v>0</v>
      </c>
      <c r="O165" s="73">
        <f t="shared" si="90"/>
        <v>0</v>
      </c>
      <c r="P165" s="73">
        <f t="shared" si="90"/>
        <v>0</v>
      </c>
      <c r="Q165" s="73">
        <f t="shared" si="90"/>
        <v>0</v>
      </c>
      <c r="R165" s="73">
        <f t="shared" si="90"/>
        <v>0</v>
      </c>
      <c r="S165" s="73">
        <f t="shared" si="90"/>
        <v>0</v>
      </c>
      <c r="T165" s="73">
        <f t="shared" si="90"/>
        <v>0</v>
      </c>
      <c r="U165" s="73">
        <f t="shared" si="90"/>
        <v>0</v>
      </c>
      <c r="V165" s="73">
        <f t="shared" si="90"/>
        <v>0</v>
      </c>
      <c r="W165" s="73">
        <f t="shared" si="90"/>
        <v>0</v>
      </c>
      <c r="X165" s="73">
        <f t="shared" si="90"/>
        <v>0</v>
      </c>
      <c r="Y165" s="73">
        <f t="shared" si="91"/>
        <v>0</v>
      </c>
      <c r="Z165" s="73">
        <f t="shared" si="91"/>
        <v>0</v>
      </c>
      <c r="AA165" s="73">
        <f t="shared" si="91"/>
        <v>0</v>
      </c>
      <c r="AB165" s="73">
        <f t="shared" si="91"/>
        <v>0</v>
      </c>
      <c r="AC165" s="73">
        <f t="shared" si="91"/>
        <v>0</v>
      </c>
      <c r="AD165" s="73">
        <f t="shared" si="91"/>
        <v>0</v>
      </c>
      <c r="AE165" s="73">
        <f t="shared" si="91"/>
        <v>0</v>
      </c>
      <c r="AF165" s="73">
        <f t="shared" si="91"/>
        <v>0</v>
      </c>
      <c r="AG165" s="73">
        <f t="shared" si="91"/>
        <v>0</v>
      </c>
      <c r="AH165" s="73">
        <f t="shared" si="91"/>
        <v>0</v>
      </c>
      <c r="AI165" s="73">
        <f t="shared" si="91"/>
        <v>0</v>
      </c>
      <c r="AJ165" s="73">
        <f t="shared" si="91"/>
        <v>0</v>
      </c>
      <c r="AK165" s="73">
        <f t="shared" si="91"/>
        <v>0</v>
      </c>
      <c r="AL165" s="73">
        <f t="shared" si="91"/>
        <v>0</v>
      </c>
      <c r="AM165" s="73">
        <f t="shared" si="91"/>
        <v>0</v>
      </c>
    </row>
    <row r="166" spans="1:73" ht="24.9" customHeight="1">
      <c r="A166" s="254">
        <v>6</v>
      </c>
      <c r="B166" s="74">
        <v>6251001</v>
      </c>
      <c r="C166" s="75" t="s">
        <v>147</v>
      </c>
      <c r="D166" s="73">
        <f>SUM(E166:AM166)</f>
        <v>0</v>
      </c>
      <c r="E166" s="73">
        <f t="shared" si="89"/>
        <v>0</v>
      </c>
      <c r="F166" s="73">
        <f t="shared" si="89"/>
        <v>0</v>
      </c>
      <c r="G166" s="73">
        <f t="shared" si="89"/>
        <v>0</v>
      </c>
      <c r="H166" s="73">
        <f t="shared" si="89"/>
        <v>0</v>
      </c>
      <c r="I166" s="73">
        <f t="shared" si="89"/>
        <v>0</v>
      </c>
      <c r="J166" s="73">
        <f t="shared" si="89"/>
        <v>0</v>
      </c>
      <c r="K166" s="73">
        <f t="shared" si="89"/>
        <v>0</v>
      </c>
      <c r="L166" s="73">
        <f t="shared" si="89"/>
        <v>0</v>
      </c>
      <c r="M166" s="73">
        <f t="shared" si="89"/>
        <v>0</v>
      </c>
      <c r="N166" s="73">
        <f t="shared" si="89"/>
        <v>0</v>
      </c>
      <c r="O166" s="73">
        <f t="shared" si="90"/>
        <v>0</v>
      </c>
      <c r="P166" s="73">
        <f t="shared" si="90"/>
        <v>0</v>
      </c>
      <c r="Q166" s="73">
        <f t="shared" si="90"/>
        <v>0</v>
      </c>
      <c r="R166" s="73">
        <f t="shared" si="90"/>
        <v>0</v>
      </c>
      <c r="S166" s="73">
        <f t="shared" si="90"/>
        <v>0</v>
      </c>
      <c r="T166" s="73">
        <f t="shared" si="90"/>
        <v>0</v>
      </c>
      <c r="U166" s="73">
        <f t="shared" si="90"/>
        <v>0</v>
      </c>
      <c r="V166" s="73">
        <f t="shared" si="90"/>
        <v>0</v>
      </c>
      <c r="W166" s="73">
        <f t="shared" si="90"/>
        <v>0</v>
      </c>
      <c r="X166" s="73">
        <f t="shared" si="90"/>
        <v>0</v>
      </c>
      <c r="Y166" s="73">
        <f t="shared" si="91"/>
        <v>0</v>
      </c>
      <c r="Z166" s="73">
        <f t="shared" si="91"/>
        <v>0</v>
      </c>
      <c r="AA166" s="73">
        <f t="shared" si="91"/>
        <v>0</v>
      </c>
      <c r="AB166" s="73">
        <f t="shared" si="91"/>
        <v>0</v>
      </c>
      <c r="AC166" s="73">
        <f t="shared" si="91"/>
        <v>0</v>
      </c>
      <c r="AD166" s="73">
        <f t="shared" si="91"/>
        <v>0</v>
      </c>
      <c r="AE166" s="73">
        <f t="shared" si="91"/>
        <v>0</v>
      </c>
      <c r="AF166" s="73">
        <f t="shared" si="91"/>
        <v>0</v>
      </c>
      <c r="AG166" s="73">
        <f t="shared" si="91"/>
        <v>0</v>
      </c>
      <c r="AH166" s="73">
        <f t="shared" si="91"/>
        <v>0</v>
      </c>
      <c r="AI166" s="73">
        <f t="shared" si="91"/>
        <v>0</v>
      </c>
      <c r="AJ166" s="73">
        <f t="shared" si="91"/>
        <v>0</v>
      </c>
      <c r="AK166" s="73">
        <f t="shared" si="91"/>
        <v>0</v>
      </c>
      <c r="AL166" s="73">
        <f t="shared" si="91"/>
        <v>0</v>
      </c>
      <c r="AM166" s="73">
        <f t="shared" si="91"/>
        <v>0</v>
      </c>
    </row>
    <row r="167" spans="1:73" ht="24.9" customHeight="1">
      <c r="A167" s="254" t="s">
        <v>652</v>
      </c>
      <c r="B167" s="92"/>
      <c r="C167" s="93" t="s">
        <v>148</v>
      </c>
      <c r="D167" s="94">
        <f>SUM(D168:D175)</f>
        <v>0</v>
      </c>
      <c r="E167" s="94">
        <f>SUM(E168:E175)</f>
        <v>0</v>
      </c>
      <c r="F167" s="94">
        <f>SUM(F168:F175)</f>
        <v>0</v>
      </c>
      <c r="G167" s="94">
        <f t="shared" ref="G167:AM167" si="92">SUM(G168:G175)</f>
        <v>0</v>
      </c>
      <c r="H167" s="94">
        <f t="shared" si="92"/>
        <v>0</v>
      </c>
      <c r="I167" s="94">
        <f t="shared" si="92"/>
        <v>0</v>
      </c>
      <c r="J167" s="94">
        <f t="shared" si="92"/>
        <v>0</v>
      </c>
      <c r="K167" s="94">
        <f t="shared" si="92"/>
        <v>0</v>
      </c>
      <c r="L167" s="94">
        <f t="shared" si="92"/>
        <v>0</v>
      </c>
      <c r="M167" s="94">
        <f t="shared" si="92"/>
        <v>0</v>
      </c>
      <c r="N167" s="94">
        <f t="shared" si="92"/>
        <v>0</v>
      </c>
      <c r="O167" s="94">
        <f t="shared" si="92"/>
        <v>0</v>
      </c>
      <c r="P167" s="94">
        <f t="shared" si="92"/>
        <v>0</v>
      </c>
      <c r="Q167" s="94">
        <f t="shared" si="92"/>
        <v>0</v>
      </c>
      <c r="R167" s="94">
        <f t="shared" si="92"/>
        <v>0</v>
      </c>
      <c r="S167" s="94">
        <f t="shared" si="92"/>
        <v>0</v>
      </c>
      <c r="T167" s="94">
        <f t="shared" si="92"/>
        <v>0</v>
      </c>
      <c r="U167" s="94">
        <f t="shared" si="92"/>
        <v>0</v>
      </c>
      <c r="V167" s="94">
        <f t="shared" si="92"/>
        <v>0</v>
      </c>
      <c r="W167" s="94">
        <f t="shared" si="92"/>
        <v>0</v>
      </c>
      <c r="X167" s="94">
        <f t="shared" si="92"/>
        <v>0</v>
      </c>
      <c r="Y167" s="94">
        <f t="shared" si="92"/>
        <v>0</v>
      </c>
      <c r="Z167" s="94">
        <f t="shared" si="92"/>
        <v>0</v>
      </c>
      <c r="AA167" s="94">
        <f t="shared" si="92"/>
        <v>0</v>
      </c>
      <c r="AB167" s="94">
        <f t="shared" si="92"/>
        <v>0</v>
      </c>
      <c r="AC167" s="94">
        <f t="shared" si="92"/>
        <v>0</v>
      </c>
      <c r="AD167" s="94">
        <f t="shared" si="92"/>
        <v>0</v>
      </c>
      <c r="AE167" s="94">
        <f t="shared" si="92"/>
        <v>0</v>
      </c>
      <c r="AF167" s="94">
        <f t="shared" si="92"/>
        <v>0</v>
      </c>
      <c r="AG167" s="94">
        <f t="shared" si="92"/>
        <v>0</v>
      </c>
      <c r="AH167" s="94">
        <f t="shared" si="92"/>
        <v>0</v>
      </c>
      <c r="AI167" s="94">
        <f t="shared" si="92"/>
        <v>0</v>
      </c>
      <c r="AJ167" s="94">
        <f t="shared" si="92"/>
        <v>0</v>
      </c>
      <c r="AK167" s="94">
        <f t="shared" si="92"/>
        <v>0</v>
      </c>
      <c r="AL167" s="94">
        <f t="shared" si="92"/>
        <v>0</v>
      </c>
      <c r="AM167" s="94">
        <f t="shared" si="92"/>
        <v>0</v>
      </c>
      <c r="BU167" s="261"/>
    </row>
    <row r="168" spans="1:73" ht="24.9" customHeight="1">
      <c r="A168" s="254">
        <v>5</v>
      </c>
      <c r="B168" s="74">
        <v>5121003</v>
      </c>
      <c r="C168" s="75" t="s">
        <v>149</v>
      </c>
      <c r="D168" s="73">
        <f t="shared" ref="D168:D175" si="93">SUM(E168:AM168)</f>
        <v>0</v>
      </c>
      <c r="E168" s="73">
        <f t="shared" ref="E168:N175" si="94">SUMIF($B$283:$B$593,$B$5:$B$279,E$283:E$593)</f>
        <v>0</v>
      </c>
      <c r="F168" s="73">
        <f t="shared" si="94"/>
        <v>0</v>
      </c>
      <c r="G168" s="73">
        <f t="shared" si="94"/>
        <v>0</v>
      </c>
      <c r="H168" s="73">
        <f t="shared" si="94"/>
        <v>0</v>
      </c>
      <c r="I168" s="73">
        <f t="shared" si="94"/>
        <v>0</v>
      </c>
      <c r="J168" s="73">
        <f t="shared" si="94"/>
        <v>0</v>
      </c>
      <c r="K168" s="73">
        <f t="shared" si="94"/>
        <v>0</v>
      </c>
      <c r="L168" s="73">
        <f t="shared" si="94"/>
        <v>0</v>
      </c>
      <c r="M168" s="73">
        <f t="shared" si="94"/>
        <v>0</v>
      </c>
      <c r="N168" s="73">
        <f t="shared" si="94"/>
        <v>0</v>
      </c>
      <c r="O168" s="73">
        <f t="shared" ref="O168:X175" si="95">SUMIF($B$283:$B$593,$B$5:$B$279,O$283:O$593)</f>
        <v>0</v>
      </c>
      <c r="P168" s="73">
        <f t="shared" si="95"/>
        <v>0</v>
      </c>
      <c r="Q168" s="73">
        <f t="shared" si="95"/>
        <v>0</v>
      </c>
      <c r="R168" s="73">
        <f t="shared" si="95"/>
        <v>0</v>
      </c>
      <c r="S168" s="73">
        <f t="shared" si="95"/>
        <v>0</v>
      </c>
      <c r="T168" s="73">
        <f t="shared" si="95"/>
        <v>0</v>
      </c>
      <c r="U168" s="73">
        <f t="shared" si="95"/>
        <v>0</v>
      </c>
      <c r="V168" s="73">
        <f t="shared" si="95"/>
        <v>0</v>
      </c>
      <c r="W168" s="73">
        <f t="shared" si="95"/>
        <v>0</v>
      </c>
      <c r="X168" s="73">
        <f t="shared" si="95"/>
        <v>0</v>
      </c>
      <c r="Y168" s="73">
        <f t="shared" ref="Y168:AM175" si="96">SUMIF($B$283:$B$593,$B$5:$B$279,Y$283:Y$593)</f>
        <v>0</v>
      </c>
      <c r="Z168" s="73">
        <f t="shared" si="96"/>
        <v>0</v>
      </c>
      <c r="AA168" s="73">
        <f t="shared" si="96"/>
        <v>0</v>
      </c>
      <c r="AB168" s="73">
        <f t="shared" si="96"/>
        <v>0</v>
      </c>
      <c r="AC168" s="73">
        <f t="shared" si="96"/>
        <v>0</v>
      </c>
      <c r="AD168" s="73">
        <f t="shared" si="96"/>
        <v>0</v>
      </c>
      <c r="AE168" s="73">
        <f t="shared" si="96"/>
        <v>0</v>
      </c>
      <c r="AF168" s="73">
        <f t="shared" si="96"/>
        <v>0</v>
      </c>
      <c r="AG168" s="73">
        <f t="shared" si="96"/>
        <v>0</v>
      </c>
      <c r="AH168" s="73">
        <f t="shared" si="96"/>
        <v>0</v>
      </c>
      <c r="AI168" s="73">
        <f t="shared" si="96"/>
        <v>0</v>
      </c>
      <c r="AJ168" s="73">
        <f t="shared" si="96"/>
        <v>0</v>
      </c>
      <c r="AK168" s="73">
        <f t="shared" si="96"/>
        <v>0</v>
      </c>
      <c r="AL168" s="73">
        <f t="shared" si="96"/>
        <v>0</v>
      </c>
      <c r="AM168" s="73">
        <f t="shared" si="96"/>
        <v>0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1"/>
    </row>
    <row r="169" spans="1:73" ht="24.9" customHeight="1">
      <c r="A169" s="254">
        <v>5</v>
      </c>
      <c r="B169" s="74">
        <v>5241002</v>
      </c>
      <c r="C169" s="75" t="s">
        <v>150</v>
      </c>
      <c r="D169" s="73">
        <f t="shared" si="93"/>
        <v>0</v>
      </c>
      <c r="E169" s="73">
        <f t="shared" si="94"/>
        <v>0</v>
      </c>
      <c r="F169" s="73">
        <f t="shared" si="94"/>
        <v>0</v>
      </c>
      <c r="G169" s="73">
        <f t="shared" si="94"/>
        <v>0</v>
      </c>
      <c r="H169" s="73">
        <f t="shared" si="94"/>
        <v>0</v>
      </c>
      <c r="I169" s="73">
        <f t="shared" si="94"/>
        <v>0</v>
      </c>
      <c r="J169" s="73">
        <f t="shared" si="94"/>
        <v>0</v>
      </c>
      <c r="K169" s="73">
        <f t="shared" si="94"/>
        <v>0</v>
      </c>
      <c r="L169" s="73">
        <f t="shared" si="94"/>
        <v>0</v>
      </c>
      <c r="M169" s="73">
        <f t="shared" si="94"/>
        <v>0</v>
      </c>
      <c r="N169" s="73">
        <f t="shared" si="94"/>
        <v>0</v>
      </c>
      <c r="O169" s="73">
        <f t="shared" si="95"/>
        <v>0</v>
      </c>
      <c r="P169" s="73">
        <f t="shared" si="95"/>
        <v>0</v>
      </c>
      <c r="Q169" s="73">
        <f t="shared" si="95"/>
        <v>0</v>
      </c>
      <c r="R169" s="73">
        <f t="shared" si="95"/>
        <v>0</v>
      </c>
      <c r="S169" s="73">
        <f t="shared" si="95"/>
        <v>0</v>
      </c>
      <c r="T169" s="73">
        <f t="shared" si="95"/>
        <v>0</v>
      </c>
      <c r="U169" s="73">
        <f t="shared" si="95"/>
        <v>0</v>
      </c>
      <c r="V169" s="73">
        <f t="shared" si="95"/>
        <v>0</v>
      </c>
      <c r="W169" s="73">
        <f t="shared" si="95"/>
        <v>0</v>
      </c>
      <c r="X169" s="73">
        <f t="shared" si="95"/>
        <v>0</v>
      </c>
      <c r="Y169" s="73">
        <f t="shared" si="96"/>
        <v>0</v>
      </c>
      <c r="Z169" s="73">
        <f t="shared" si="96"/>
        <v>0</v>
      </c>
      <c r="AA169" s="73">
        <f t="shared" si="96"/>
        <v>0</v>
      </c>
      <c r="AB169" s="73">
        <f t="shared" si="96"/>
        <v>0</v>
      </c>
      <c r="AC169" s="73">
        <f t="shared" si="96"/>
        <v>0</v>
      </c>
      <c r="AD169" s="73">
        <f t="shared" si="96"/>
        <v>0</v>
      </c>
      <c r="AE169" s="73">
        <f t="shared" si="96"/>
        <v>0</v>
      </c>
      <c r="AF169" s="73">
        <f t="shared" si="96"/>
        <v>0</v>
      </c>
      <c r="AG169" s="73">
        <f t="shared" si="96"/>
        <v>0</v>
      </c>
      <c r="AH169" s="73">
        <f t="shared" si="96"/>
        <v>0</v>
      </c>
      <c r="AI169" s="73">
        <f t="shared" si="96"/>
        <v>0</v>
      </c>
      <c r="AJ169" s="73">
        <f t="shared" si="96"/>
        <v>0</v>
      </c>
      <c r="AK169" s="73">
        <f t="shared" si="96"/>
        <v>0</v>
      </c>
      <c r="AL169" s="73">
        <f t="shared" si="96"/>
        <v>0</v>
      </c>
      <c r="AM169" s="73">
        <f t="shared" si="96"/>
        <v>0</v>
      </c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1"/>
    </row>
    <row r="170" spans="1:73" ht="24.9" customHeight="1">
      <c r="A170" s="254">
        <v>6</v>
      </c>
      <c r="B170" s="74">
        <v>6251002</v>
      </c>
      <c r="C170" s="75" t="s">
        <v>151</v>
      </c>
      <c r="D170" s="73">
        <f t="shared" si="93"/>
        <v>0</v>
      </c>
      <c r="E170" s="73">
        <f t="shared" si="94"/>
        <v>0</v>
      </c>
      <c r="F170" s="73">
        <f t="shared" si="94"/>
        <v>0</v>
      </c>
      <c r="G170" s="73">
        <f t="shared" si="94"/>
        <v>0</v>
      </c>
      <c r="H170" s="73">
        <f t="shared" si="94"/>
        <v>0</v>
      </c>
      <c r="I170" s="73">
        <f t="shared" si="94"/>
        <v>0</v>
      </c>
      <c r="J170" s="73">
        <f t="shared" si="94"/>
        <v>0</v>
      </c>
      <c r="K170" s="73">
        <f t="shared" si="94"/>
        <v>0</v>
      </c>
      <c r="L170" s="73">
        <f t="shared" si="94"/>
        <v>0</v>
      </c>
      <c r="M170" s="73">
        <f t="shared" si="94"/>
        <v>0</v>
      </c>
      <c r="N170" s="73">
        <f t="shared" si="94"/>
        <v>0</v>
      </c>
      <c r="O170" s="73">
        <f t="shared" si="95"/>
        <v>0</v>
      </c>
      <c r="P170" s="73">
        <f t="shared" si="95"/>
        <v>0</v>
      </c>
      <c r="Q170" s="73">
        <f t="shared" si="95"/>
        <v>0</v>
      </c>
      <c r="R170" s="73">
        <f t="shared" si="95"/>
        <v>0</v>
      </c>
      <c r="S170" s="73">
        <f t="shared" si="95"/>
        <v>0</v>
      </c>
      <c r="T170" s="73">
        <f t="shared" si="95"/>
        <v>0</v>
      </c>
      <c r="U170" s="73">
        <f t="shared" si="95"/>
        <v>0</v>
      </c>
      <c r="V170" s="73">
        <f t="shared" si="95"/>
        <v>0</v>
      </c>
      <c r="W170" s="73">
        <f t="shared" si="95"/>
        <v>0</v>
      </c>
      <c r="X170" s="73">
        <f t="shared" si="95"/>
        <v>0</v>
      </c>
      <c r="Y170" s="73">
        <f t="shared" si="96"/>
        <v>0</v>
      </c>
      <c r="Z170" s="73">
        <f t="shared" si="96"/>
        <v>0</v>
      </c>
      <c r="AA170" s="73">
        <f t="shared" si="96"/>
        <v>0</v>
      </c>
      <c r="AB170" s="73">
        <f t="shared" si="96"/>
        <v>0</v>
      </c>
      <c r="AC170" s="73">
        <f t="shared" si="96"/>
        <v>0</v>
      </c>
      <c r="AD170" s="73">
        <f t="shared" si="96"/>
        <v>0</v>
      </c>
      <c r="AE170" s="73">
        <f t="shared" si="96"/>
        <v>0</v>
      </c>
      <c r="AF170" s="73">
        <f t="shared" si="96"/>
        <v>0</v>
      </c>
      <c r="AG170" s="73">
        <f t="shared" si="96"/>
        <v>0</v>
      </c>
      <c r="AH170" s="73">
        <f t="shared" si="96"/>
        <v>0</v>
      </c>
      <c r="AI170" s="73">
        <f t="shared" si="96"/>
        <v>0</v>
      </c>
      <c r="AJ170" s="73">
        <f t="shared" si="96"/>
        <v>0</v>
      </c>
      <c r="AK170" s="73">
        <f t="shared" si="96"/>
        <v>0</v>
      </c>
      <c r="AL170" s="73">
        <f t="shared" si="96"/>
        <v>0</v>
      </c>
      <c r="AM170" s="73">
        <f t="shared" si="96"/>
        <v>0</v>
      </c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1"/>
    </row>
    <row r="171" spans="1:73" ht="24.9" customHeight="1">
      <c r="A171" s="254">
        <v>6</v>
      </c>
      <c r="B171" s="74">
        <v>6251003</v>
      </c>
      <c r="C171" s="75" t="s">
        <v>152</v>
      </c>
      <c r="D171" s="73">
        <f t="shared" si="93"/>
        <v>0</v>
      </c>
      <c r="E171" s="73">
        <f t="shared" si="94"/>
        <v>0</v>
      </c>
      <c r="F171" s="73">
        <f t="shared" si="94"/>
        <v>0</v>
      </c>
      <c r="G171" s="73">
        <f t="shared" si="94"/>
        <v>0</v>
      </c>
      <c r="H171" s="73">
        <f t="shared" si="94"/>
        <v>0</v>
      </c>
      <c r="I171" s="73">
        <f t="shared" si="94"/>
        <v>0</v>
      </c>
      <c r="J171" s="73">
        <f t="shared" si="94"/>
        <v>0</v>
      </c>
      <c r="K171" s="73">
        <f t="shared" si="94"/>
        <v>0</v>
      </c>
      <c r="L171" s="73">
        <f t="shared" si="94"/>
        <v>0</v>
      </c>
      <c r="M171" s="73">
        <f t="shared" si="94"/>
        <v>0</v>
      </c>
      <c r="N171" s="73">
        <f t="shared" si="94"/>
        <v>0</v>
      </c>
      <c r="O171" s="73">
        <f t="shared" si="95"/>
        <v>0</v>
      </c>
      <c r="P171" s="73">
        <f t="shared" si="95"/>
        <v>0</v>
      </c>
      <c r="Q171" s="73">
        <f t="shared" si="95"/>
        <v>0</v>
      </c>
      <c r="R171" s="73">
        <f t="shared" si="95"/>
        <v>0</v>
      </c>
      <c r="S171" s="73">
        <f t="shared" si="95"/>
        <v>0</v>
      </c>
      <c r="T171" s="73">
        <f t="shared" si="95"/>
        <v>0</v>
      </c>
      <c r="U171" s="73">
        <f t="shared" si="95"/>
        <v>0</v>
      </c>
      <c r="V171" s="73">
        <f t="shared" si="95"/>
        <v>0</v>
      </c>
      <c r="W171" s="73">
        <f t="shared" si="95"/>
        <v>0</v>
      </c>
      <c r="X171" s="73">
        <f t="shared" si="95"/>
        <v>0</v>
      </c>
      <c r="Y171" s="73">
        <f t="shared" si="96"/>
        <v>0</v>
      </c>
      <c r="Z171" s="73">
        <f t="shared" si="96"/>
        <v>0</v>
      </c>
      <c r="AA171" s="73">
        <f t="shared" si="96"/>
        <v>0</v>
      </c>
      <c r="AB171" s="73">
        <f t="shared" si="96"/>
        <v>0</v>
      </c>
      <c r="AC171" s="73">
        <f t="shared" si="96"/>
        <v>0</v>
      </c>
      <c r="AD171" s="73">
        <f t="shared" si="96"/>
        <v>0</v>
      </c>
      <c r="AE171" s="73">
        <f t="shared" si="96"/>
        <v>0</v>
      </c>
      <c r="AF171" s="73">
        <f t="shared" si="96"/>
        <v>0</v>
      </c>
      <c r="AG171" s="73">
        <f t="shared" si="96"/>
        <v>0</v>
      </c>
      <c r="AH171" s="73">
        <f t="shared" si="96"/>
        <v>0</v>
      </c>
      <c r="AI171" s="73">
        <f t="shared" si="96"/>
        <v>0</v>
      </c>
      <c r="AJ171" s="73">
        <f t="shared" si="96"/>
        <v>0</v>
      </c>
      <c r="AK171" s="73">
        <f t="shared" si="96"/>
        <v>0</v>
      </c>
      <c r="AL171" s="73">
        <f t="shared" si="96"/>
        <v>0</v>
      </c>
      <c r="AM171" s="73">
        <f t="shared" si="96"/>
        <v>0</v>
      </c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1"/>
    </row>
    <row r="172" spans="1:73" ht="24.9" customHeight="1">
      <c r="A172" s="254">
        <v>6</v>
      </c>
      <c r="B172" s="74">
        <v>6252001</v>
      </c>
      <c r="C172" s="75" t="s">
        <v>153</v>
      </c>
      <c r="D172" s="73">
        <f t="shared" si="93"/>
        <v>0</v>
      </c>
      <c r="E172" s="73">
        <f t="shared" si="94"/>
        <v>0</v>
      </c>
      <c r="F172" s="73">
        <f t="shared" si="94"/>
        <v>0</v>
      </c>
      <c r="G172" s="73">
        <f t="shared" si="94"/>
        <v>0</v>
      </c>
      <c r="H172" s="73">
        <f t="shared" si="94"/>
        <v>0</v>
      </c>
      <c r="I172" s="73">
        <f t="shared" si="94"/>
        <v>0</v>
      </c>
      <c r="J172" s="73">
        <f t="shared" si="94"/>
        <v>0</v>
      </c>
      <c r="K172" s="73">
        <f t="shared" si="94"/>
        <v>0</v>
      </c>
      <c r="L172" s="73">
        <f t="shared" si="94"/>
        <v>0</v>
      </c>
      <c r="M172" s="73">
        <f t="shared" si="94"/>
        <v>0</v>
      </c>
      <c r="N172" s="73">
        <f t="shared" si="94"/>
        <v>0</v>
      </c>
      <c r="O172" s="73">
        <f t="shared" si="95"/>
        <v>0</v>
      </c>
      <c r="P172" s="73">
        <f t="shared" si="95"/>
        <v>0</v>
      </c>
      <c r="Q172" s="73">
        <f t="shared" si="95"/>
        <v>0</v>
      </c>
      <c r="R172" s="73">
        <f t="shared" si="95"/>
        <v>0</v>
      </c>
      <c r="S172" s="73">
        <f t="shared" si="95"/>
        <v>0</v>
      </c>
      <c r="T172" s="73">
        <f t="shared" si="95"/>
        <v>0</v>
      </c>
      <c r="U172" s="73">
        <f t="shared" si="95"/>
        <v>0</v>
      </c>
      <c r="V172" s="73">
        <f t="shared" si="95"/>
        <v>0</v>
      </c>
      <c r="W172" s="73">
        <f t="shared" si="95"/>
        <v>0</v>
      </c>
      <c r="X172" s="73">
        <f t="shared" si="95"/>
        <v>0</v>
      </c>
      <c r="Y172" s="73">
        <f t="shared" si="96"/>
        <v>0</v>
      </c>
      <c r="Z172" s="73">
        <f t="shared" si="96"/>
        <v>0</v>
      </c>
      <c r="AA172" s="73">
        <f t="shared" si="96"/>
        <v>0</v>
      </c>
      <c r="AB172" s="73">
        <f t="shared" si="96"/>
        <v>0</v>
      </c>
      <c r="AC172" s="73">
        <f t="shared" si="96"/>
        <v>0</v>
      </c>
      <c r="AD172" s="73">
        <f t="shared" si="96"/>
        <v>0</v>
      </c>
      <c r="AE172" s="73">
        <f t="shared" si="96"/>
        <v>0</v>
      </c>
      <c r="AF172" s="73">
        <f t="shared" si="96"/>
        <v>0</v>
      </c>
      <c r="AG172" s="73">
        <f t="shared" si="96"/>
        <v>0</v>
      </c>
      <c r="AH172" s="73">
        <f t="shared" si="96"/>
        <v>0</v>
      </c>
      <c r="AI172" s="73">
        <f t="shared" si="96"/>
        <v>0</v>
      </c>
      <c r="AJ172" s="73">
        <f t="shared" si="96"/>
        <v>0</v>
      </c>
      <c r="AK172" s="73">
        <f t="shared" si="96"/>
        <v>0</v>
      </c>
      <c r="AL172" s="73">
        <f t="shared" si="96"/>
        <v>0</v>
      </c>
      <c r="AM172" s="73">
        <f t="shared" si="96"/>
        <v>0</v>
      </c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1"/>
    </row>
    <row r="173" spans="1:73" ht="24.9" customHeight="1">
      <c r="A173" s="254">
        <v>6</v>
      </c>
      <c r="B173" s="74">
        <v>6252002</v>
      </c>
      <c r="C173" s="75" t="s">
        <v>154</v>
      </c>
      <c r="D173" s="73">
        <f t="shared" si="93"/>
        <v>0</v>
      </c>
      <c r="E173" s="73">
        <f t="shared" si="94"/>
        <v>0</v>
      </c>
      <c r="F173" s="73">
        <f t="shared" si="94"/>
        <v>0</v>
      </c>
      <c r="G173" s="73">
        <f t="shared" si="94"/>
        <v>0</v>
      </c>
      <c r="H173" s="73">
        <f t="shared" si="94"/>
        <v>0</v>
      </c>
      <c r="I173" s="73">
        <f t="shared" si="94"/>
        <v>0</v>
      </c>
      <c r="J173" s="73">
        <f t="shared" si="94"/>
        <v>0</v>
      </c>
      <c r="K173" s="73">
        <f t="shared" si="94"/>
        <v>0</v>
      </c>
      <c r="L173" s="73">
        <f t="shared" si="94"/>
        <v>0</v>
      </c>
      <c r="M173" s="73">
        <f t="shared" si="94"/>
        <v>0</v>
      </c>
      <c r="N173" s="73">
        <f t="shared" si="94"/>
        <v>0</v>
      </c>
      <c r="O173" s="73">
        <f t="shared" si="95"/>
        <v>0</v>
      </c>
      <c r="P173" s="73">
        <f t="shared" si="95"/>
        <v>0</v>
      </c>
      <c r="Q173" s="73">
        <f t="shared" si="95"/>
        <v>0</v>
      </c>
      <c r="R173" s="73">
        <f t="shared" si="95"/>
        <v>0</v>
      </c>
      <c r="S173" s="73">
        <f t="shared" si="95"/>
        <v>0</v>
      </c>
      <c r="T173" s="73">
        <f t="shared" si="95"/>
        <v>0</v>
      </c>
      <c r="U173" s="73">
        <f t="shared" si="95"/>
        <v>0</v>
      </c>
      <c r="V173" s="73">
        <f t="shared" si="95"/>
        <v>0</v>
      </c>
      <c r="W173" s="73">
        <f t="shared" si="95"/>
        <v>0</v>
      </c>
      <c r="X173" s="73">
        <f t="shared" si="95"/>
        <v>0</v>
      </c>
      <c r="Y173" s="73">
        <f t="shared" si="96"/>
        <v>0</v>
      </c>
      <c r="Z173" s="73">
        <f t="shared" si="96"/>
        <v>0</v>
      </c>
      <c r="AA173" s="73">
        <f t="shared" si="96"/>
        <v>0</v>
      </c>
      <c r="AB173" s="73">
        <f t="shared" si="96"/>
        <v>0</v>
      </c>
      <c r="AC173" s="73">
        <f t="shared" si="96"/>
        <v>0</v>
      </c>
      <c r="AD173" s="73">
        <f t="shared" si="96"/>
        <v>0</v>
      </c>
      <c r="AE173" s="73">
        <f t="shared" si="96"/>
        <v>0</v>
      </c>
      <c r="AF173" s="73">
        <f t="shared" si="96"/>
        <v>0</v>
      </c>
      <c r="AG173" s="73">
        <f t="shared" si="96"/>
        <v>0</v>
      </c>
      <c r="AH173" s="73">
        <f t="shared" si="96"/>
        <v>0</v>
      </c>
      <c r="AI173" s="73">
        <f t="shared" si="96"/>
        <v>0</v>
      </c>
      <c r="AJ173" s="73">
        <f t="shared" si="96"/>
        <v>0</v>
      </c>
      <c r="AK173" s="73">
        <f t="shared" si="96"/>
        <v>0</v>
      </c>
      <c r="AL173" s="73">
        <f t="shared" si="96"/>
        <v>0</v>
      </c>
      <c r="AM173" s="73">
        <f t="shared" si="96"/>
        <v>0</v>
      </c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1"/>
    </row>
    <row r="174" spans="1:73" ht="24.9" customHeight="1">
      <c r="A174" s="254">
        <v>6</v>
      </c>
      <c r="B174" s="74">
        <v>6253001</v>
      </c>
      <c r="C174" s="75" t="s">
        <v>155</v>
      </c>
      <c r="D174" s="73">
        <f t="shared" si="93"/>
        <v>0</v>
      </c>
      <c r="E174" s="73">
        <f t="shared" si="94"/>
        <v>0</v>
      </c>
      <c r="F174" s="73">
        <f t="shared" si="94"/>
        <v>0</v>
      </c>
      <c r="G174" s="73">
        <f t="shared" si="94"/>
        <v>0</v>
      </c>
      <c r="H174" s="73">
        <f t="shared" si="94"/>
        <v>0</v>
      </c>
      <c r="I174" s="73">
        <f t="shared" si="94"/>
        <v>0</v>
      </c>
      <c r="J174" s="73">
        <f t="shared" si="94"/>
        <v>0</v>
      </c>
      <c r="K174" s="73">
        <f t="shared" si="94"/>
        <v>0</v>
      </c>
      <c r="L174" s="73">
        <f t="shared" si="94"/>
        <v>0</v>
      </c>
      <c r="M174" s="73">
        <f t="shared" si="94"/>
        <v>0</v>
      </c>
      <c r="N174" s="73">
        <f t="shared" si="94"/>
        <v>0</v>
      </c>
      <c r="O174" s="73">
        <f t="shared" si="95"/>
        <v>0</v>
      </c>
      <c r="P174" s="73">
        <f t="shared" si="95"/>
        <v>0</v>
      </c>
      <c r="Q174" s="73">
        <f t="shared" si="95"/>
        <v>0</v>
      </c>
      <c r="R174" s="73">
        <f t="shared" si="95"/>
        <v>0</v>
      </c>
      <c r="S174" s="73">
        <f t="shared" si="95"/>
        <v>0</v>
      </c>
      <c r="T174" s="73">
        <f t="shared" si="95"/>
        <v>0</v>
      </c>
      <c r="U174" s="73">
        <f t="shared" si="95"/>
        <v>0</v>
      </c>
      <c r="V174" s="73">
        <f t="shared" si="95"/>
        <v>0</v>
      </c>
      <c r="W174" s="73">
        <f t="shared" si="95"/>
        <v>0</v>
      </c>
      <c r="X174" s="73">
        <f t="shared" si="95"/>
        <v>0</v>
      </c>
      <c r="Y174" s="73">
        <f t="shared" si="96"/>
        <v>0</v>
      </c>
      <c r="Z174" s="73">
        <f t="shared" si="96"/>
        <v>0</v>
      </c>
      <c r="AA174" s="73">
        <f t="shared" si="96"/>
        <v>0</v>
      </c>
      <c r="AB174" s="73">
        <f t="shared" si="96"/>
        <v>0</v>
      </c>
      <c r="AC174" s="73">
        <f t="shared" si="96"/>
        <v>0</v>
      </c>
      <c r="AD174" s="73">
        <f t="shared" si="96"/>
        <v>0</v>
      </c>
      <c r="AE174" s="73">
        <f t="shared" si="96"/>
        <v>0</v>
      </c>
      <c r="AF174" s="73">
        <f t="shared" si="96"/>
        <v>0</v>
      </c>
      <c r="AG174" s="73">
        <f t="shared" si="96"/>
        <v>0</v>
      </c>
      <c r="AH174" s="73">
        <f t="shared" si="96"/>
        <v>0</v>
      </c>
      <c r="AI174" s="73">
        <f t="shared" si="96"/>
        <v>0</v>
      </c>
      <c r="AJ174" s="73">
        <f t="shared" si="96"/>
        <v>0</v>
      </c>
      <c r="AK174" s="73">
        <f t="shared" si="96"/>
        <v>0</v>
      </c>
      <c r="AL174" s="73">
        <f t="shared" si="96"/>
        <v>0</v>
      </c>
      <c r="AM174" s="73">
        <f t="shared" si="96"/>
        <v>0</v>
      </c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3"/>
      <c r="BC174" s="263"/>
      <c r="BD174" s="263"/>
      <c r="BE174" s="263"/>
      <c r="BF174" s="263"/>
      <c r="BG174" s="263"/>
      <c r="BH174" s="263"/>
      <c r="BI174" s="263"/>
      <c r="BJ174" s="263"/>
      <c r="BK174" s="263"/>
      <c r="BL174" s="263"/>
      <c r="BM174" s="263"/>
      <c r="BN174" s="263"/>
      <c r="BO174" s="263"/>
      <c r="BP174" s="263"/>
      <c r="BQ174" s="263"/>
      <c r="BR174" s="263"/>
      <c r="BS174" s="263"/>
      <c r="BT174" s="263"/>
      <c r="BU174" s="261"/>
    </row>
    <row r="175" spans="1:73" ht="24.9" customHeight="1">
      <c r="A175" s="254">
        <v>6</v>
      </c>
      <c r="B175" s="74">
        <v>6253002</v>
      </c>
      <c r="C175" s="75" t="s">
        <v>156</v>
      </c>
      <c r="D175" s="73">
        <f t="shared" si="93"/>
        <v>0</v>
      </c>
      <c r="E175" s="73">
        <f t="shared" si="94"/>
        <v>0</v>
      </c>
      <c r="F175" s="73">
        <f t="shared" si="94"/>
        <v>0</v>
      </c>
      <c r="G175" s="73">
        <f t="shared" si="94"/>
        <v>0</v>
      </c>
      <c r="H175" s="73">
        <f t="shared" si="94"/>
        <v>0</v>
      </c>
      <c r="I175" s="73">
        <f t="shared" si="94"/>
        <v>0</v>
      </c>
      <c r="J175" s="73">
        <f t="shared" si="94"/>
        <v>0</v>
      </c>
      <c r="K175" s="73">
        <f t="shared" si="94"/>
        <v>0</v>
      </c>
      <c r="L175" s="73">
        <f t="shared" si="94"/>
        <v>0</v>
      </c>
      <c r="M175" s="73">
        <f t="shared" si="94"/>
        <v>0</v>
      </c>
      <c r="N175" s="73">
        <f t="shared" si="94"/>
        <v>0</v>
      </c>
      <c r="O175" s="73">
        <f t="shared" si="95"/>
        <v>0</v>
      </c>
      <c r="P175" s="73">
        <f t="shared" si="95"/>
        <v>0</v>
      </c>
      <c r="Q175" s="73">
        <f t="shared" si="95"/>
        <v>0</v>
      </c>
      <c r="R175" s="73">
        <f t="shared" si="95"/>
        <v>0</v>
      </c>
      <c r="S175" s="73">
        <f t="shared" si="95"/>
        <v>0</v>
      </c>
      <c r="T175" s="73">
        <f t="shared" si="95"/>
        <v>0</v>
      </c>
      <c r="U175" s="73">
        <f t="shared" si="95"/>
        <v>0</v>
      </c>
      <c r="V175" s="73">
        <f t="shared" si="95"/>
        <v>0</v>
      </c>
      <c r="W175" s="73">
        <f t="shared" si="95"/>
        <v>0</v>
      </c>
      <c r="X175" s="73">
        <f t="shared" si="95"/>
        <v>0</v>
      </c>
      <c r="Y175" s="73">
        <f t="shared" si="96"/>
        <v>0</v>
      </c>
      <c r="Z175" s="73">
        <f t="shared" si="96"/>
        <v>0</v>
      </c>
      <c r="AA175" s="73">
        <f t="shared" si="96"/>
        <v>0</v>
      </c>
      <c r="AB175" s="73">
        <f t="shared" si="96"/>
        <v>0</v>
      </c>
      <c r="AC175" s="73">
        <f t="shared" si="96"/>
        <v>0</v>
      </c>
      <c r="AD175" s="73">
        <f t="shared" si="96"/>
        <v>0</v>
      </c>
      <c r="AE175" s="73">
        <f t="shared" si="96"/>
        <v>0</v>
      </c>
      <c r="AF175" s="73">
        <f t="shared" si="96"/>
        <v>0</v>
      </c>
      <c r="AG175" s="73">
        <f t="shared" si="96"/>
        <v>0</v>
      </c>
      <c r="AH175" s="73">
        <f t="shared" si="96"/>
        <v>0</v>
      </c>
      <c r="AI175" s="73">
        <f t="shared" si="96"/>
        <v>0</v>
      </c>
      <c r="AJ175" s="73">
        <f t="shared" si="96"/>
        <v>0</v>
      </c>
      <c r="AK175" s="73">
        <f t="shared" si="96"/>
        <v>0</v>
      </c>
      <c r="AL175" s="73">
        <f t="shared" si="96"/>
        <v>0</v>
      </c>
      <c r="AM175" s="73">
        <f t="shared" si="96"/>
        <v>0</v>
      </c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1"/>
    </row>
    <row r="176" spans="1:73" ht="24.9" customHeight="1">
      <c r="A176" s="254" t="s">
        <v>652</v>
      </c>
      <c r="B176" s="92"/>
      <c r="C176" s="93" t="s">
        <v>157</v>
      </c>
      <c r="D176" s="94">
        <f>+D177+D178</f>
        <v>0</v>
      </c>
      <c r="E176" s="94">
        <f>+E177+E178</f>
        <v>0</v>
      </c>
      <c r="F176" s="94">
        <f>+F177+F178</f>
        <v>0</v>
      </c>
      <c r="G176" s="94">
        <f t="shared" ref="G176:AM176" si="97">+G177+G178</f>
        <v>0</v>
      </c>
      <c r="H176" s="94">
        <f t="shared" si="97"/>
        <v>0</v>
      </c>
      <c r="I176" s="94">
        <f t="shared" si="97"/>
        <v>0</v>
      </c>
      <c r="J176" s="94">
        <f t="shared" si="97"/>
        <v>0</v>
      </c>
      <c r="K176" s="94">
        <f t="shared" si="97"/>
        <v>0</v>
      </c>
      <c r="L176" s="94">
        <f t="shared" si="97"/>
        <v>0</v>
      </c>
      <c r="M176" s="94">
        <f t="shared" si="97"/>
        <v>0</v>
      </c>
      <c r="N176" s="94">
        <f t="shared" si="97"/>
        <v>0</v>
      </c>
      <c r="O176" s="94">
        <f t="shared" si="97"/>
        <v>0</v>
      </c>
      <c r="P176" s="94">
        <f t="shared" si="97"/>
        <v>0</v>
      </c>
      <c r="Q176" s="94">
        <f t="shared" si="97"/>
        <v>0</v>
      </c>
      <c r="R176" s="94">
        <f t="shared" si="97"/>
        <v>0</v>
      </c>
      <c r="S176" s="94">
        <f t="shared" si="97"/>
        <v>0</v>
      </c>
      <c r="T176" s="94">
        <f t="shared" si="97"/>
        <v>0</v>
      </c>
      <c r="U176" s="94">
        <f t="shared" si="97"/>
        <v>0</v>
      </c>
      <c r="V176" s="94">
        <f t="shared" si="97"/>
        <v>0</v>
      </c>
      <c r="W176" s="94">
        <f t="shared" si="97"/>
        <v>0</v>
      </c>
      <c r="X176" s="94">
        <f t="shared" si="97"/>
        <v>0</v>
      </c>
      <c r="Y176" s="94">
        <f t="shared" si="97"/>
        <v>0</v>
      </c>
      <c r="Z176" s="94">
        <f t="shared" si="97"/>
        <v>0</v>
      </c>
      <c r="AA176" s="94">
        <f t="shared" si="97"/>
        <v>0</v>
      </c>
      <c r="AB176" s="94">
        <f t="shared" si="97"/>
        <v>0</v>
      </c>
      <c r="AC176" s="94">
        <f t="shared" si="97"/>
        <v>0</v>
      </c>
      <c r="AD176" s="94">
        <f t="shared" si="97"/>
        <v>0</v>
      </c>
      <c r="AE176" s="94">
        <f t="shared" si="97"/>
        <v>0</v>
      </c>
      <c r="AF176" s="94">
        <f t="shared" si="97"/>
        <v>0</v>
      </c>
      <c r="AG176" s="94">
        <f t="shared" si="97"/>
        <v>0</v>
      </c>
      <c r="AH176" s="94">
        <f t="shared" si="97"/>
        <v>0</v>
      </c>
      <c r="AI176" s="94">
        <f t="shared" si="97"/>
        <v>0</v>
      </c>
      <c r="AJ176" s="94">
        <f t="shared" si="97"/>
        <v>0</v>
      </c>
      <c r="AK176" s="94">
        <f t="shared" si="97"/>
        <v>0</v>
      </c>
      <c r="AL176" s="94">
        <f t="shared" si="97"/>
        <v>0</v>
      </c>
      <c r="AM176" s="94">
        <f t="shared" si="97"/>
        <v>0</v>
      </c>
      <c r="BU176" s="261"/>
    </row>
    <row r="177" spans="1:73" ht="24.9" customHeight="1">
      <c r="A177" s="254">
        <v>6</v>
      </c>
      <c r="B177" s="74">
        <v>6274001</v>
      </c>
      <c r="C177" s="75" t="s">
        <v>158</v>
      </c>
      <c r="D177" s="73">
        <f>SUM(E177:AM177)</f>
        <v>0</v>
      </c>
      <c r="E177" s="73">
        <f t="shared" ref="E177:N178" si="98">SUMIF($B$283:$B$593,$B$5:$B$279,E$283:E$593)</f>
        <v>0</v>
      </c>
      <c r="F177" s="73">
        <f t="shared" si="98"/>
        <v>0</v>
      </c>
      <c r="G177" s="73">
        <f t="shared" si="98"/>
        <v>0</v>
      </c>
      <c r="H177" s="73">
        <f t="shared" si="98"/>
        <v>0</v>
      </c>
      <c r="I177" s="73">
        <f t="shared" si="98"/>
        <v>0</v>
      </c>
      <c r="J177" s="73">
        <f t="shared" si="98"/>
        <v>0</v>
      </c>
      <c r="K177" s="73">
        <f t="shared" si="98"/>
        <v>0</v>
      </c>
      <c r="L177" s="73">
        <f t="shared" si="98"/>
        <v>0</v>
      </c>
      <c r="M177" s="73">
        <f t="shared" si="98"/>
        <v>0</v>
      </c>
      <c r="N177" s="73">
        <f t="shared" si="98"/>
        <v>0</v>
      </c>
      <c r="O177" s="73">
        <f t="shared" ref="O177:X178" si="99">SUMIF($B$283:$B$593,$B$5:$B$279,O$283:O$593)</f>
        <v>0</v>
      </c>
      <c r="P177" s="73">
        <f t="shared" si="99"/>
        <v>0</v>
      </c>
      <c r="Q177" s="73">
        <f t="shared" si="99"/>
        <v>0</v>
      </c>
      <c r="R177" s="73">
        <f t="shared" si="99"/>
        <v>0</v>
      </c>
      <c r="S177" s="73">
        <f t="shared" si="99"/>
        <v>0</v>
      </c>
      <c r="T177" s="73">
        <f t="shared" si="99"/>
        <v>0</v>
      </c>
      <c r="U177" s="73">
        <f t="shared" si="99"/>
        <v>0</v>
      </c>
      <c r="V177" s="73">
        <f t="shared" si="99"/>
        <v>0</v>
      </c>
      <c r="W177" s="73">
        <f t="shared" si="99"/>
        <v>0</v>
      </c>
      <c r="X177" s="73">
        <f t="shared" si="99"/>
        <v>0</v>
      </c>
      <c r="Y177" s="73">
        <f t="shared" ref="Y177:AM178" si="100">SUMIF($B$283:$B$593,$B$5:$B$279,Y$283:Y$593)</f>
        <v>0</v>
      </c>
      <c r="Z177" s="73">
        <f t="shared" si="100"/>
        <v>0</v>
      </c>
      <c r="AA177" s="73">
        <f t="shared" si="100"/>
        <v>0</v>
      </c>
      <c r="AB177" s="73">
        <f t="shared" si="100"/>
        <v>0</v>
      </c>
      <c r="AC177" s="73">
        <f t="shared" si="100"/>
        <v>0</v>
      </c>
      <c r="AD177" s="73">
        <f t="shared" si="100"/>
        <v>0</v>
      </c>
      <c r="AE177" s="73">
        <f t="shared" si="100"/>
        <v>0</v>
      </c>
      <c r="AF177" s="73">
        <f t="shared" si="100"/>
        <v>0</v>
      </c>
      <c r="AG177" s="73">
        <f t="shared" si="100"/>
        <v>0</v>
      </c>
      <c r="AH177" s="73">
        <f t="shared" si="100"/>
        <v>0</v>
      </c>
      <c r="AI177" s="73">
        <f t="shared" si="100"/>
        <v>0</v>
      </c>
      <c r="AJ177" s="73">
        <f t="shared" si="100"/>
        <v>0</v>
      </c>
      <c r="AK177" s="73">
        <f t="shared" si="100"/>
        <v>0</v>
      </c>
      <c r="AL177" s="73">
        <f t="shared" si="100"/>
        <v>0</v>
      </c>
      <c r="AM177" s="73">
        <f t="shared" si="100"/>
        <v>0</v>
      </c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1"/>
    </row>
    <row r="178" spans="1:73" ht="24.9" customHeight="1">
      <c r="A178" s="254">
        <v>6</v>
      </c>
      <c r="B178" s="74">
        <v>6274002</v>
      </c>
      <c r="C178" s="75" t="s">
        <v>159</v>
      </c>
      <c r="D178" s="73">
        <f>SUM(E178:AM178)</f>
        <v>0</v>
      </c>
      <c r="E178" s="73">
        <f t="shared" si="98"/>
        <v>0</v>
      </c>
      <c r="F178" s="73">
        <f t="shared" si="98"/>
        <v>0</v>
      </c>
      <c r="G178" s="73">
        <f t="shared" si="98"/>
        <v>0</v>
      </c>
      <c r="H178" s="73">
        <f t="shared" si="98"/>
        <v>0</v>
      </c>
      <c r="I178" s="73">
        <f t="shared" si="98"/>
        <v>0</v>
      </c>
      <c r="J178" s="73">
        <f t="shared" si="98"/>
        <v>0</v>
      </c>
      <c r="K178" s="73">
        <f t="shared" si="98"/>
        <v>0</v>
      </c>
      <c r="L178" s="73">
        <f t="shared" si="98"/>
        <v>0</v>
      </c>
      <c r="M178" s="73">
        <f t="shared" si="98"/>
        <v>0</v>
      </c>
      <c r="N178" s="73">
        <f t="shared" si="98"/>
        <v>0</v>
      </c>
      <c r="O178" s="73">
        <f t="shared" si="99"/>
        <v>0</v>
      </c>
      <c r="P178" s="73">
        <f t="shared" si="99"/>
        <v>0</v>
      </c>
      <c r="Q178" s="73">
        <f t="shared" si="99"/>
        <v>0</v>
      </c>
      <c r="R178" s="73">
        <f t="shared" si="99"/>
        <v>0</v>
      </c>
      <c r="S178" s="73">
        <f t="shared" si="99"/>
        <v>0</v>
      </c>
      <c r="T178" s="73">
        <f t="shared" si="99"/>
        <v>0</v>
      </c>
      <c r="U178" s="73">
        <f t="shared" si="99"/>
        <v>0</v>
      </c>
      <c r="V178" s="73">
        <f t="shared" si="99"/>
        <v>0</v>
      </c>
      <c r="W178" s="73">
        <f t="shared" si="99"/>
        <v>0</v>
      </c>
      <c r="X178" s="73">
        <f t="shared" si="99"/>
        <v>0</v>
      </c>
      <c r="Y178" s="73">
        <f t="shared" si="100"/>
        <v>0</v>
      </c>
      <c r="Z178" s="73">
        <f t="shared" si="100"/>
        <v>0</v>
      </c>
      <c r="AA178" s="73">
        <f t="shared" si="100"/>
        <v>0</v>
      </c>
      <c r="AB178" s="73">
        <f t="shared" si="100"/>
        <v>0</v>
      </c>
      <c r="AC178" s="73">
        <f t="shared" si="100"/>
        <v>0</v>
      </c>
      <c r="AD178" s="73">
        <f t="shared" si="100"/>
        <v>0</v>
      </c>
      <c r="AE178" s="73">
        <f t="shared" si="100"/>
        <v>0</v>
      </c>
      <c r="AF178" s="73">
        <f t="shared" si="100"/>
        <v>0</v>
      </c>
      <c r="AG178" s="73">
        <f t="shared" si="100"/>
        <v>0</v>
      </c>
      <c r="AH178" s="73">
        <f t="shared" si="100"/>
        <v>0</v>
      </c>
      <c r="AI178" s="73">
        <f t="shared" si="100"/>
        <v>0</v>
      </c>
      <c r="AJ178" s="73">
        <f t="shared" si="100"/>
        <v>0</v>
      </c>
      <c r="AK178" s="73">
        <f t="shared" si="100"/>
        <v>0</v>
      </c>
      <c r="AL178" s="73">
        <f t="shared" si="100"/>
        <v>0</v>
      </c>
      <c r="AM178" s="73">
        <f t="shared" si="100"/>
        <v>0</v>
      </c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1"/>
    </row>
    <row r="179" spans="1:73" ht="24.9" customHeight="1">
      <c r="A179" s="254" t="s">
        <v>652</v>
      </c>
      <c r="B179" s="92"/>
      <c r="C179" s="93" t="s">
        <v>160</v>
      </c>
      <c r="D179" s="94">
        <f>SUM(D180:D181)</f>
        <v>0</v>
      </c>
      <c r="E179" s="94">
        <f>SUM(E180:E181)</f>
        <v>0</v>
      </c>
      <c r="F179" s="94">
        <f>SUM(F180:F181)</f>
        <v>0</v>
      </c>
      <c r="G179" s="94">
        <f t="shared" ref="G179:AM179" si="101">SUM(G180:G181)</f>
        <v>0</v>
      </c>
      <c r="H179" s="94">
        <f t="shared" si="101"/>
        <v>0</v>
      </c>
      <c r="I179" s="94">
        <f t="shared" si="101"/>
        <v>0</v>
      </c>
      <c r="J179" s="94">
        <f t="shared" si="101"/>
        <v>0</v>
      </c>
      <c r="K179" s="94">
        <f t="shared" si="101"/>
        <v>0</v>
      </c>
      <c r="L179" s="94">
        <f t="shared" si="101"/>
        <v>0</v>
      </c>
      <c r="M179" s="94">
        <f t="shared" si="101"/>
        <v>0</v>
      </c>
      <c r="N179" s="94">
        <f t="shared" si="101"/>
        <v>0</v>
      </c>
      <c r="O179" s="94">
        <f t="shared" si="101"/>
        <v>0</v>
      </c>
      <c r="P179" s="94">
        <f t="shared" si="101"/>
        <v>0</v>
      </c>
      <c r="Q179" s="94">
        <f t="shared" si="101"/>
        <v>0</v>
      </c>
      <c r="R179" s="94">
        <f t="shared" si="101"/>
        <v>0</v>
      </c>
      <c r="S179" s="94">
        <f t="shared" si="101"/>
        <v>0</v>
      </c>
      <c r="T179" s="94">
        <f t="shared" si="101"/>
        <v>0</v>
      </c>
      <c r="U179" s="94">
        <f t="shared" si="101"/>
        <v>0</v>
      </c>
      <c r="V179" s="94">
        <f t="shared" si="101"/>
        <v>0</v>
      </c>
      <c r="W179" s="94">
        <f t="shared" si="101"/>
        <v>0</v>
      </c>
      <c r="X179" s="94">
        <f t="shared" si="101"/>
        <v>0</v>
      </c>
      <c r="Y179" s="94">
        <f t="shared" si="101"/>
        <v>0</v>
      </c>
      <c r="Z179" s="94">
        <f t="shared" si="101"/>
        <v>0</v>
      </c>
      <c r="AA179" s="94">
        <f t="shared" si="101"/>
        <v>0</v>
      </c>
      <c r="AB179" s="94">
        <f t="shared" si="101"/>
        <v>0</v>
      </c>
      <c r="AC179" s="94">
        <f t="shared" si="101"/>
        <v>0</v>
      </c>
      <c r="AD179" s="94">
        <f t="shared" si="101"/>
        <v>0</v>
      </c>
      <c r="AE179" s="94">
        <f t="shared" si="101"/>
        <v>0</v>
      </c>
      <c r="AF179" s="94">
        <f t="shared" si="101"/>
        <v>0</v>
      </c>
      <c r="AG179" s="94">
        <f t="shared" si="101"/>
        <v>0</v>
      </c>
      <c r="AH179" s="94">
        <f t="shared" si="101"/>
        <v>0</v>
      </c>
      <c r="AI179" s="94">
        <f t="shared" si="101"/>
        <v>0</v>
      </c>
      <c r="AJ179" s="94">
        <f t="shared" si="101"/>
        <v>0</v>
      </c>
      <c r="AK179" s="94">
        <f t="shared" si="101"/>
        <v>0</v>
      </c>
      <c r="AL179" s="94">
        <f t="shared" si="101"/>
        <v>0</v>
      </c>
      <c r="AM179" s="94">
        <f t="shared" si="101"/>
        <v>0</v>
      </c>
    </row>
    <row r="180" spans="1:73" ht="24.9" customHeight="1">
      <c r="A180" s="254">
        <v>6</v>
      </c>
      <c r="B180" s="74">
        <v>6279003</v>
      </c>
      <c r="C180" s="75" t="s">
        <v>161</v>
      </c>
      <c r="D180" s="73">
        <f>SUM(E180:AM180)</f>
        <v>0</v>
      </c>
      <c r="E180" s="73">
        <f t="shared" ref="E180:N181" si="102">SUMIF($B$283:$B$593,$B$5:$B$279,E$283:E$593)</f>
        <v>0</v>
      </c>
      <c r="F180" s="73">
        <f t="shared" si="102"/>
        <v>0</v>
      </c>
      <c r="G180" s="73">
        <f t="shared" si="102"/>
        <v>0</v>
      </c>
      <c r="H180" s="73">
        <f t="shared" si="102"/>
        <v>0</v>
      </c>
      <c r="I180" s="73">
        <f t="shared" si="102"/>
        <v>0</v>
      </c>
      <c r="J180" s="73">
        <f t="shared" si="102"/>
        <v>0</v>
      </c>
      <c r="K180" s="73">
        <f t="shared" si="102"/>
        <v>0</v>
      </c>
      <c r="L180" s="73">
        <f t="shared" si="102"/>
        <v>0</v>
      </c>
      <c r="M180" s="73">
        <f t="shared" si="102"/>
        <v>0</v>
      </c>
      <c r="N180" s="73">
        <f t="shared" si="102"/>
        <v>0</v>
      </c>
      <c r="O180" s="73">
        <f t="shared" ref="O180:X181" si="103">SUMIF($B$283:$B$593,$B$5:$B$279,O$283:O$593)</f>
        <v>0</v>
      </c>
      <c r="P180" s="73">
        <f t="shared" si="103"/>
        <v>0</v>
      </c>
      <c r="Q180" s="73">
        <f t="shared" si="103"/>
        <v>0</v>
      </c>
      <c r="R180" s="73">
        <f t="shared" si="103"/>
        <v>0</v>
      </c>
      <c r="S180" s="73">
        <f t="shared" si="103"/>
        <v>0</v>
      </c>
      <c r="T180" s="73">
        <f t="shared" si="103"/>
        <v>0</v>
      </c>
      <c r="U180" s="73">
        <f t="shared" si="103"/>
        <v>0</v>
      </c>
      <c r="V180" s="73">
        <f t="shared" si="103"/>
        <v>0</v>
      </c>
      <c r="W180" s="73">
        <f t="shared" si="103"/>
        <v>0</v>
      </c>
      <c r="X180" s="73">
        <f t="shared" si="103"/>
        <v>0</v>
      </c>
      <c r="Y180" s="73">
        <f t="shared" ref="Y180:AM181" si="104">SUMIF($B$283:$B$593,$B$5:$B$279,Y$283:Y$593)</f>
        <v>0</v>
      </c>
      <c r="Z180" s="73">
        <f t="shared" si="104"/>
        <v>0</v>
      </c>
      <c r="AA180" s="73">
        <f t="shared" si="104"/>
        <v>0</v>
      </c>
      <c r="AB180" s="73">
        <f t="shared" si="104"/>
        <v>0</v>
      </c>
      <c r="AC180" s="73">
        <f t="shared" si="104"/>
        <v>0</v>
      </c>
      <c r="AD180" s="73">
        <f t="shared" si="104"/>
        <v>0</v>
      </c>
      <c r="AE180" s="73">
        <f t="shared" si="104"/>
        <v>0</v>
      </c>
      <c r="AF180" s="73">
        <f t="shared" si="104"/>
        <v>0</v>
      </c>
      <c r="AG180" s="73">
        <f t="shared" si="104"/>
        <v>0</v>
      </c>
      <c r="AH180" s="73">
        <f t="shared" si="104"/>
        <v>0</v>
      </c>
      <c r="AI180" s="73">
        <f t="shared" si="104"/>
        <v>0</v>
      </c>
      <c r="AJ180" s="73">
        <f t="shared" si="104"/>
        <v>0</v>
      </c>
      <c r="AK180" s="73">
        <f t="shared" si="104"/>
        <v>0</v>
      </c>
      <c r="AL180" s="73">
        <f t="shared" si="104"/>
        <v>0</v>
      </c>
      <c r="AM180" s="73">
        <f t="shared" si="104"/>
        <v>0</v>
      </c>
    </row>
    <row r="181" spans="1:73" ht="24.9" customHeight="1">
      <c r="A181" s="254">
        <v>6</v>
      </c>
      <c r="B181" s="74">
        <v>6279004</v>
      </c>
      <c r="C181" s="75" t="s">
        <v>160</v>
      </c>
      <c r="D181" s="73">
        <f>SUM(E181:AM181)</f>
        <v>0</v>
      </c>
      <c r="E181" s="73">
        <f t="shared" si="102"/>
        <v>0</v>
      </c>
      <c r="F181" s="73">
        <f t="shared" si="102"/>
        <v>0</v>
      </c>
      <c r="G181" s="73">
        <f t="shared" si="102"/>
        <v>0</v>
      </c>
      <c r="H181" s="73">
        <f t="shared" si="102"/>
        <v>0</v>
      </c>
      <c r="I181" s="73">
        <f t="shared" si="102"/>
        <v>0</v>
      </c>
      <c r="J181" s="73">
        <f t="shared" si="102"/>
        <v>0</v>
      </c>
      <c r="K181" s="73">
        <f t="shared" si="102"/>
        <v>0</v>
      </c>
      <c r="L181" s="73">
        <f t="shared" si="102"/>
        <v>0</v>
      </c>
      <c r="M181" s="73">
        <f t="shared" si="102"/>
        <v>0</v>
      </c>
      <c r="N181" s="73">
        <f t="shared" si="102"/>
        <v>0</v>
      </c>
      <c r="O181" s="73">
        <f t="shared" si="103"/>
        <v>0</v>
      </c>
      <c r="P181" s="73">
        <f t="shared" si="103"/>
        <v>0</v>
      </c>
      <c r="Q181" s="73">
        <f t="shared" si="103"/>
        <v>0</v>
      </c>
      <c r="R181" s="73">
        <f t="shared" si="103"/>
        <v>0</v>
      </c>
      <c r="S181" s="73">
        <f t="shared" si="103"/>
        <v>0</v>
      </c>
      <c r="T181" s="73">
        <f t="shared" si="103"/>
        <v>0</v>
      </c>
      <c r="U181" s="73">
        <f t="shared" si="103"/>
        <v>0</v>
      </c>
      <c r="V181" s="73">
        <f t="shared" si="103"/>
        <v>0</v>
      </c>
      <c r="W181" s="73">
        <f t="shared" si="103"/>
        <v>0</v>
      </c>
      <c r="X181" s="73">
        <f t="shared" si="103"/>
        <v>0</v>
      </c>
      <c r="Y181" s="73">
        <f t="shared" si="104"/>
        <v>0</v>
      </c>
      <c r="Z181" s="73">
        <f t="shared" si="104"/>
        <v>0</v>
      </c>
      <c r="AA181" s="73">
        <f t="shared" si="104"/>
        <v>0</v>
      </c>
      <c r="AB181" s="73">
        <f t="shared" si="104"/>
        <v>0</v>
      </c>
      <c r="AC181" s="73">
        <f t="shared" si="104"/>
        <v>0</v>
      </c>
      <c r="AD181" s="73">
        <f t="shared" si="104"/>
        <v>0</v>
      </c>
      <c r="AE181" s="73">
        <f t="shared" si="104"/>
        <v>0</v>
      </c>
      <c r="AF181" s="73">
        <f t="shared" si="104"/>
        <v>0</v>
      </c>
      <c r="AG181" s="73">
        <f t="shared" si="104"/>
        <v>0</v>
      </c>
      <c r="AH181" s="73">
        <f t="shared" si="104"/>
        <v>0</v>
      </c>
      <c r="AI181" s="73">
        <f t="shared" si="104"/>
        <v>0</v>
      </c>
      <c r="AJ181" s="73">
        <f t="shared" si="104"/>
        <v>0</v>
      </c>
      <c r="AK181" s="73">
        <f t="shared" si="104"/>
        <v>0</v>
      </c>
      <c r="AL181" s="73">
        <f t="shared" si="104"/>
        <v>0</v>
      </c>
      <c r="AM181" s="73">
        <f t="shared" si="104"/>
        <v>0</v>
      </c>
    </row>
    <row r="182" spans="1:73" ht="24.9" customHeight="1">
      <c r="A182" s="254" t="s">
        <v>652</v>
      </c>
      <c r="B182" s="92"/>
      <c r="C182" s="93" t="s">
        <v>513</v>
      </c>
      <c r="D182" s="94">
        <f t="shared" ref="D182:AM182" si="105">+D183</f>
        <v>0</v>
      </c>
      <c r="E182" s="94">
        <f t="shared" si="105"/>
        <v>0</v>
      </c>
      <c r="F182" s="94">
        <f t="shared" si="105"/>
        <v>0</v>
      </c>
      <c r="G182" s="94">
        <f t="shared" si="105"/>
        <v>0</v>
      </c>
      <c r="H182" s="94">
        <f t="shared" si="105"/>
        <v>0</v>
      </c>
      <c r="I182" s="94">
        <f t="shared" si="105"/>
        <v>0</v>
      </c>
      <c r="J182" s="94">
        <f t="shared" si="105"/>
        <v>0</v>
      </c>
      <c r="K182" s="94">
        <f t="shared" si="105"/>
        <v>0</v>
      </c>
      <c r="L182" s="94">
        <f t="shared" si="105"/>
        <v>0</v>
      </c>
      <c r="M182" s="94">
        <f t="shared" si="105"/>
        <v>0</v>
      </c>
      <c r="N182" s="94">
        <f t="shared" si="105"/>
        <v>0</v>
      </c>
      <c r="O182" s="94">
        <f t="shared" si="105"/>
        <v>0</v>
      </c>
      <c r="P182" s="94">
        <f t="shared" si="105"/>
        <v>0</v>
      </c>
      <c r="Q182" s="94">
        <f t="shared" si="105"/>
        <v>0</v>
      </c>
      <c r="R182" s="94">
        <f t="shared" si="105"/>
        <v>0</v>
      </c>
      <c r="S182" s="94">
        <f t="shared" si="105"/>
        <v>0</v>
      </c>
      <c r="T182" s="94">
        <f t="shared" si="105"/>
        <v>0</v>
      </c>
      <c r="U182" s="94">
        <f t="shared" si="105"/>
        <v>0</v>
      </c>
      <c r="V182" s="94">
        <f t="shared" si="105"/>
        <v>0</v>
      </c>
      <c r="W182" s="94">
        <f t="shared" si="105"/>
        <v>0</v>
      </c>
      <c r="X182" s="94">
        <f t="shared" si="105"/>
        <v>0</v>
      </c>
      <c r="Y182" s="94">
        <f t="shared" si="105"/>
        <v>0</v>
      </c>
      <c r="Z182" s="94">
        <f t="shared" si="105"/>
        <v>0</v>
      </c>
      <c r="AA182" s="94">
        <f t="shared" si="105"/>
        <v>0</v>
      </c>
      <c r="AB182" s="94">
        <f t="shared" si="105"/>
        <v>0</v>
      </c>
      <c r="AC182" s="94">
        <f t="shared" si="105"/>
        <v>0</v>
      </c>
      <c r="AD182" s="94">
        <f t="shared" si="105"/>
        <v>0</v>
      </c>
      <c r="AE182" s="94">
        <f t="shared" si="105"/>
        <v>0</v>
      </c>
      <c r="AF182" s="94">
        <f t="shared" si="105"/>
        <v>0</v>
      </c>
      <c r="AG182" s="94">
        <f t="shared" si="105"/>
        <v>0</v>
      </c>
      <c r="AH182" s="94">
        <f t="shared" si="105"/>
        <v>0</v>
      </c>
      <c r="AI182" s="94">
        <f t="shared" si="105"/>
        <v>0</v>
      </c>
      <c r="AJ182" s="94">
        <f t="shared" si="105"/>
        <v>0</v>
      </c>
      <c r="AK182" s="94">
        <f t="shared" si="105"/>
        <v>0</v>
      </c>
      <c r="AL182" s="94">
        <f t="shared" si="105"/>
        <v>0</v>
      </c>
      <c r="AM182" s="94">
        <f t="shared" si="105"/>
        <v>0</v>
      </c>
    </row>
    <row r="183" spans="1:73" ht="24.9" customHeight="1">
      <c r="A183" s="254">
        <v>6</v>
      </c>
      <c r="B183" s="99">
        <v>6279018</v>
      </c>
      <c r="C183" s="75" t="s">
        <v>513</v>
      </c>
      <c r="D183" s="73">
        <f>SUM(E183:AM183)</f>
        <v>0</v>
      </c>
      <c r="E183" s="73">
        <f t="shared" ref="E183:AM183" si="106">SUMIF($B$283:$B$593,$B$5:$B$279,E$283:E$593)</f>
        <v>0</v>
      </c>
      <c r="F183" s="73">
        <f t="shared" si="106"/>
        <v>0</v>
      </c>
      <c r="G183" s="73">
        <f t="shared" si="106"/>
        <v>0</v>
      </c>
      <c r="H183" s="73">
        <f t="shared" si="106"/>
        <v>0</v>
      </c>
      <c r="I183" s="73">
        <f t="shared" si="106"/>
        <v>0</v>
      </c>
      <c r="J183" s="73">
        <f t="shared" si="106"/>
        <v>0</v>
      </c>
      <c r="K183" s="73">
        <f t="shared" si="106"/>
        <v>0</v>
      </c>
      <c r="L183" s="73">
        <f t="shared" si="106"/>
        <v>0</v>
      </c>
      <c r="M183" s="73">
        <f t="shared" si="106"/>
        <v>0</v>
      </c>
      <c r="N183" s="73">
        <f t="shared" si="106"/>
        <v>0</v>
      </c>
      <c r="O183" s="73">
        <f t="shared" si="106"/>
        <v>0</v>
      </c>
      <c r="P183" s="73">
        <f t="shared" si="106"/>
        <v>0</v>
      </c>
      <c r="Q183" s="73">
        <f t="shared" si="106"/>
        <v>0</v>
      </c>
      <c r="R183" s="73">
        <f t="shared" si="106"/>
        <v>0</v>
      </c>
      <c r="S183" s="73">
        <f t="shared" si="106"/>
        <v>0</v>
      </c>
      <c r="T183" s="73">
        <f t="shared" si="106"/>
        <v>0</v>
      </c>
      <c r="U183" s="73">
        <f t="shared" si="106"/>
        <v>0</v>
      </c>
      <c r="V183" s="73">
        <f t="shared" si="106"/>
        <v>0</v>
      </c>
      <c r="W183" s="73">
        <f t="shared" si="106"/>
        <v>0</v>
      </c>
      <c r="X183" s="73">
        <f t="shared" si="106"/>
        <v>0</v>
      </c>
      <c r="Y183" s="73">
        <f t="shared" si="106"/>
        <v>0</v>
      </c>
      <c r="Z183" s="73">
        <f t="shared" si="106"/>
        <v>0</v>
      </c>
      <c r="AA183" s="73">
        <f t="shared" si="106"/>
        <v>0</v>
      </c>
      <c r="AB183" s="73">
        <f t="shared" si="106"/>
        <v>0</v>
      </c>
      <c r="AC183" s="73">
        <f t="shared" si="106"/>
        <v>0</v>
      </c>
      <c r="AD183" s="73">
        <f t="shared" si="106"/>
        <v>0</v>
      </c>
      <c r="AE183" s="73">
        <f t="shared" si="106"/>
        <v>0</v>
      </c>
      <c r="AF183" s="73">
        <f t="shared" si="106"/>
        <v>0</v>
      </c>
      <c r="AG183" s="73">
        <f t="shared" si="106"/>
        <v>0</v>
      </c>
      <c r="AH183" s="73">
        <f t="shared" si="106"/>
        <v>0</v>
      </c>
      <c r="AI183" s="73">
        <f t="shared" si="106"/>
        <v>0</v>
      </c>
      <c r="AJ183" s="73">
        <f t="shared" si="106"/>
        <v>0</v>
      </c>
      <c r="AK183" s="73">
        <f t="shared" si="106"/>
        <v>0</v>
      </c>
      <c r="AL183" s="73">
        <f t="shared" si="106"/>
        <v>0</v>
      </c>
      <c r="AM183" s="73">
        <f t="shared" si="106"/>
        <v>0</v>
      </c>
    </row>
    <row r="184" spans="1:73" ht="24.9" customHeight="1">
      <c r="A184" s="254" t="s">
        <v>652</v>
      </c>
      <c r="B184" s="92"/>
      <c r="C184" s="93" t="s">
        <v>162</v>
      </c>
      <c r="D184" s="94">
        <f>SUM(D185:D193)</f>
        <v>0</v>
      </c>
      <c r="E184" s="94">
        <f>SUM(E185:E193)</f>
        <v>0</v>
      </c>
      <c r="F184" s="94">
        <f>SUM(F185:F193)</f>
        <v>0</v>
      </c>
      <c r="G184" s="94">
        <f t="shared" ref="G184:AM184" si="107">SUM(G185:G193)</f>
        <v>0</v>
      </c>
      <c r="H184" s="94">
        <f t="shared" si="107"/>
        <v>0</v>
      </c>
      <c r="I184" s="94">
        <f t="shared" si="107"/>
        <v>0</v>
      </c>
      <c r="J184" s="94">
        <f t="shared" si="107"/>
        <v>0</v>
      </c>
      <c r="K184" s="94">
        <f t="shared" si="107"/>
        <v>0</v>
      </c>
      <c r="L184" s="94">
        <f t="shared" si="107"/>
        <v>0</v>
      </c>
      <c r="M184" s="94">
        <f t="shared" si="107"/>
        <v>0</v>
      </c>
      <c r="N184" s="94">
        <f t="shared" si="107"/>
        <v>0</v>
      </c>
      <c r="O184" s="94">
        <f t="shared" si="107"/>
        <v>0</v>
      </c>
      <c r="P184" s="94">
        <f t="shared" si="107"/>
        <v>0</v>
      </c>
      <c r="Q184" s="94">
        <f t="shared" si="107"/>
        <v>0</v>
      </c>
      <c r="R184" s="94">
        <f t="shared" si="107"/>
        <v>0</v>
      </c>
      <c r="S184" s="94">
        <f t="shared" si="107"/>
        <v>0</v>
      </c>
      <c r="T184" s="94">
        <f t="shared" si="107"/>
        <v>0</v>
      </c>
      <c r="U184" s="94">
        <f t="shared" si="107"/>
        <v>0</v>
      </c>
      <c r="V184" s="94">
        <f t="shared" si="107"/>
        <v>0</v>
      </c>
      <c r="W184" s="94">
        <f t="shared" si="107"/>
        <v>0</v>
      </c>
      <c r="X184" s="94">
        <f t="shared" si="107"/>
        <v>0</v>
      </c>
      <c r="Y184" s="94">
        <f t="shared" si="107"/>
        <v>0</v>
      </c>
      <c r="Z184" s="94">
        <f t="shared" si="107"/>
        <v>0</v>
      </c>
      <c r="AA184" s="94">
        <f t="shared" si="107"/>
        <v>0</v>
      </c>
      <c r="AB184" s="94">
        <f t="shared" si="107"/>
        <v>0</v>
      </c>
      <c r="AC184" s="94">
        <f t="shared" si="107"/>
        <v>0</v>
      </c>
      <c r="AD184" s="94">
        <f t="shared" si="107"/>
        <v>0</v>
      </c>
      <c r="AE184" s="94">
        <f t="shared" si="107"/>
        <v>0</v>
      </c>
      <c r="AF184" s="94">
        <f t="shared" si="107"/>
        <v>0</v>
      </c>
      <c r="AG184" s="94">
        <f t="shared" si="107"/>
        <v>0</v>
      </c>
      <c r="AH184" s="94">
        <f t="shared" si="107"/>
        <v>0</v>
      </c>
      <c r="AI184" s="94">
        <f t="shared" si="107"/>
        <v>0</v>
      </c>
      <c r="AJ184" s="94">
        <f t="shared" si="107"/>
        <v>0</v>
      </c>
      <c r="AK184" s="94">
        <f t="shared" si="107"/>
        <v>0</v>
      </c>
      <c r="AL184" s="94">
        <f t="shared" si="107"/>
        <v>0</v>
      </c>
      <c r="AM184" s="94">
        <f t="shared" si="107"/>
        <v>0</v>
      </c>
    </row>
    <row r="185" spans="1:73" ht="24.9" customHeight="1">
      <c r="A185" s="254">
        <v>6</v>
      </c>
      <c r="B185" s="74">
        <v>6281001</v>
      </c>
      <c r="C185" s="75" t="s">
        <v>163</v>
      </c>
      <c r="D185" s="73">
        <f t="shared" ref="D185:D193" si="108">SUM(E185:AM185)</f>
        <v>0</v>
      </c>
      <c r="E185" s="73">
        <f t="shared" ref="E185:N193" si="109">SUMIF($B$283:$B$593,$B$5:$B$279,E$283:E$593)</f>
        <v>0</v>
      </c>
      <c r="F185" s="73">
        <f t="shared" si="109"/>
        <v>0</v>
      </c>
      <c r="G185" s="73">
        <f t="shared" si="109"/>
        <v>0</v>
      </c>
      <c r="H185" s="73">
        <f t="shared" si="109"/>
        <v>0</v>
      </c>
      <c r="I185" s="73">
        <f t="shared" si="109"/>
        <v>0</v>
      </c>
      <c r="J185" s="73">
        <f t="shared" si="109"/>
        <v>0</v>
      </c>
      <c r="K185" s="73">
        <f t="shared" si="109"/>
        <v>0</v>
      </c>
      <c r="L185" s="73">
        <f t="shared" si="109"/>
        <v>0</v>
      </c>
      <c r="M185" s="73">
        <f t="shared" si="109"/>
        <v>0</v>
      </c>
      <c r="N185" s="73">
        <f t="shared" si="109"/>
        <v>0</v>
      </c>
      <c r="O185" s="73">
        <f t="shared" ref="O185:X193" si="110">SUMIF($B$283:$B$593,$B$5:$B$279,O$283:O$593)</f>
        <v>0</v>
      </c>
      <c r="P185" s="73">
        <f t="shared" si="110"/>
        <v>0</v>
      </c>
      <c r="Q185" s="73">
        <f t="shared" si="110"/>
        <v>0</v>
      </c>
      <c r="R185" s="73">
        <f t="shared" si="110"/>
        <v>0</v>
      </c>
      <c r="S185" s="73">
        <f t="shared" si="110"/>
        <v>0</v>
      </c>
      <c r="T185" s="73">
        <f t="shared" si="110"/>
        <v>0</v>
      </c>
      <c r="U185" s="73">
        <f t="shared" si="110"/>
        <v>0</v>
      </c>
      <c r="V185" s="73">
        <f t="shared" si="110"/>
        <v>0</v>
      </c>
      <c r="W185" s="73">
        <f t="shared" si="110"/>
        <v>0</v>
      </c>
      <c r="X185" s="73">
        <f t="shared" si="110"/>
        <v>0</v>
      </c>
      <c r="Y185" s="73">
        <f t="shared" ref="Y185:AM193" si="111">SUMIF($B$283:$B$593,$B$5:$B$279,Y$283:Y$593)</f>
        <v>0</v>
      </c>
      <c r="Z185" s="73">
        <f t="shared" si="111"/>
        <v>0</v>
      </c>
      <c r="AA185" s="73">
        <f t="shared" si="111"/>
        <v>0</v>
      </c>
      <c r="AB185" s="73">
        <f t="shared" si="111"/>
        <v>0</v>
      </c>
      <c r="AC185" s="73">
        <f t="shared" si="111"/>
        <v>0</v>
      </c>
      <c r="AD185" s="73">
        <f t="shared" si="111"/>
        <v>0</v>
      </c>
      <c r="AE185" s="73">
        <f t="shared" si="111"/>
        <v>0</v>
      </c>
      <c r="AF185" s="73">
        <f t="shared" si="111"/>
        <v>0</v>
      </c>
      <c r="AG185" s="73">
        <f t="shared" si="111"/>
        <v>0</v>
      </c>
      <c r="AH185" s="73">
        <f t="shared" si="111"/>
        <v>0</v>
      </c>
      <c r="AI185" s="73">
        <f t="shared" si="111"/>
        <v>0</v>
      </c>
      <c r="AJ185" s="73">
        <f t="shared" si="111"/>
        <v>0</v>
      </c>
      <c r="AK185" s="73">
        <f t="shared" si="111"/>
        <v>0</v>
      </c>
      <c r="AL185" s="73">
        <f t="shared" si="111"/>
        <v>0</v>
      </c>
      <c r="AM185" s="73">
        <f t="shared" si="111"/>
        <v>0</v>
      </c>
    </row>
    <row r="186" spans="1:73" ht="24.9" customHeight="1">
      <c r="A186" s="254">
        <v>6</v>
      </c>
      <c r="B186" s="74">
        <v>6281002</v>
      </c>
      <c r="C186" s="75" t="s">
        <v>164</v>
      </c>
      <c r="D186" s="73">
        <f t="shared" si="108"/>
        <v>0</v>
      </c>
      <c r="E186" s="73">
        <f t="shared" si="109"/>
        <v>0</v>
      </c>
      <c r="F186" s="73">
        <f t="shared" si="109"/>
        <v>0</v>
      </c>
      <c r="G186" s="73">
        <f t="shared" si="109"/>
        <v>0</v>
      </c>
      <c r="H186" s="73">
        <f t="shared" si="109"/>
        <v>0</v>
      </c>
      <c r="I186" s="73">
        <f t="shared" si="109"/>
        <v>0</v>
      </c>
      <c r="J186" s="73">
        <f t="shared" si="109"/>
        <v>0</v>
      </c>
      <c r="K186" s="73">
        <f t="shared" si="109"/>
        <v>0</v>
      </c>
      <c r="L186" s="73">
        <f t="shared" si="109"/>
        <v>0</v>
      </c>
      <c r="M186" s="73">
        <f t="shared" si="109"/>
        <v>0</v>
      </c>
      <c r="N186" s="73">
        <f t="shared" si="109"/>
        <v>0</v>
      </c>
      <c r="O186" s="73">
        <f t="shared" si="110"/>
        <v>0</v>
      </c>
      <c r="P186" s="73">
        <f t="shared" si="110"/>
        <v>0</v>
      </c>
      <c r="Q186" s="73">
        <f t="shared" si="110"/>
        <v>0</v>
      </c>
      <c r="R186" s="73">
        <f t="shared" si="110"/>
        <v>0</v>
      </c>
      <c r="S186" s="73">
        <f t="shared" si="110"/>
        <v>0</v>
      </c>
      <c r="T186" s="73">
        <f t="shared" si="110"/>
        <v>0</v>
      </c>
      <c r="U186" s="73">
        <f t="shared" si="110"/>
        <v>0</v>
      </c>
      <c r="V186" s="73">
        <f t="shared" si="110"/>
        <v>0</v>
      </c>
      <c r="W186" s="73">
        <f t="shared" si="110"/>
        <v>0</v>
      </c>
      <c r="X186" s="73">
        <f t="shared" si="110"/>
        <v>0</v>
      </c>
      <c r="Y186" s="73">
        <f t="shared" si="111"/>
        <v>0</v>
      </c>
      <c r="Z186" s="73">
        <f t="shared" si="111"/>
        <v>0</v>
      </c>
      <c r="AA186" s="73">
        <f t="shared" si="111"/>
        <v>0</v>
      </c>
      <c r="AB186" s="73">
        <f t="shared" si="111"/>
        <v>0</v>
      </c>
      <c r="AC186" s="73">
        <f t="shared" si="111"/>
        <v>0</v>
      </c>
      <c r="AD186" s="73">
        <f t="shared" si="111"/>
        <v>0</v>
      </c>
      <c r="AE186" s="73">
        <f t="shared" si="111"/>
        <v>0</v>
      </c>
      <c r="AF186" s="73">
        <f t="shared" si="111"/>
        <v>0</v>
      </c>
      <c r="AG186" s="73">
        <f t="shared" si="111"/>
        <v>0</v>
      </c>
      <c r="AH186" s="73">
        <f t="shared" si="111"/>
        <v>0</v>
      </c>
      <c r="AI186" s="73">
        <f t="shared" si="111"/>
        <v>0</v>
      </c>
      <c r="AJ186" s="73">
        <f t="shared" si="111"/>
        <v>0</v>
      </c>
      <c r="AK186" s="73">
        <f t="shared" si="111"/>
        <v>0</v>
      </c>
      <c r="AL186" s="73">
        <f t="shared" si="111"/>
        <v>0</v>
      </c>
      <c r="AM186" s="73">
        <f t="shared" si="111"/>
        <v>0</v>
      </c>
    </row>
    <row r="187" spans="1:73" ht="24.9" customHeight="1">
      <c r="A187" s="254">
        <v>6</v>
      </c>
      <c r="B187" s="74">
        <v>6282002</v>
      </c>
      <c r="C187" s="75" t="s">
        <v>165</v>
      </c>
      <c r="D187" s="73">
        <f t="shared" si="108"/>
        <v>0</v>
      </c>
      <c r="E187" s="73">
        <f t="shared" si="109"/>
        <v>0</v>
      </c>
      <c r="F187" s="73">
        <f t="shared" si="109"/>
        <v>0</v>
      </c>
      <c r="G187" s="73">
        <f t="shared" si="109"/>
        <v>0</v>
      </c>
      <c r="H187" s="73">
        <f t="shared" si="109"/>
        <v>0</v>
      </c>
      <c r="I187" s="73">
        <f t="shared" si="109"/>
        <v>0</v>
      </c>
      <c r="J187" s="73">
        <f t="shared" si="109"/>
        <v>0</v>
      </c>
      <c r="K187" s="73">
        <f t="shared" si="109"/>
        <v>0</v>
      </c>
      <c r="L187" s="73">
        <f t="shared" si="109"/>
        <v>0</v>
      </c>
      <c r="M187" s="73">
        <f t="shared" si="109"/>
        <v>0</v>
      </c>
      <c r="N187" s="73">
        <f t="shared" si="109"/>
        <v>0</v>
      </c>
      <c r="O187" s="73">
        <f t="shared" si="110"/>
        <v>0</v>
      </c>
      <c r="P187" s="73">
        <f t="shared" si="110"/>
        <v>0</v>
      </c>
      <c r="Q187" s="73">
        <f t="shared" si="110"/>
        <v>0</v>
      </c>
      <c r="R187" s="73">
        <f t="shared" si="110"/>
        <v>0</v>
      </c>
      <c r="S187" s="73">
        <f t="shared" si="110"/>
        <v>0</v>
      </c>
      <c r="T187" s="73">
        <f t="shared" si="110"/>
        <v>0</v>
      </c>
      <c r="U187" s="73">
        <f t="shared" si="110"/>
        <v>0</v>
      </c>
      <c r="V187" s="73">
        <f t="shared" si="110"/>
        <v>0</v>
      </c>
      <c r="W187" s="73">
        <f t="shared" si="110"/>
        <v>0</v>
      </c>
      <c r="X187" s="73">
        <f t="shared" si="110"/>
        <v>0</v>
      </c>
      <c r="Y187" s="73">
        <f t="shared" si="111"/>
        <v>0</v>
      </c>
      <c r="Z187" s="73">
        <f t="shared" si="111"/>
        <v>0</v>
      </c>
      <c r="AA187" s="73">
        <f t="shared" si="111"/>
        <v>0</v>
      </c>
      <c r="AB187" s="73">
        <f t="shared" si="111"/>
        <v>0</v>
      </c>
      <c r="AC187" s="73">
        <f t="shared" si="111"/>
        <v>0</v>
      </c>
      <c r="AD187" s="73">
        <f t="shared" si="111"/>
        <v>0</v>
      </c>
      <c r="AE187" s="73">
        <f t="shared" si="111"/>
        <v>0</v>
      </c>
      <c r="AF187" s="73">
        <f t="shared" si="111"/>
        <v>0</v>
      </c>
      <c r="AG187" s="73">
        <f t="shared" si="111"/>
        <v>0</v>
      </c>
      <c r="AH187" s="73">
        <f t="shared" si="111"/>
        <v>0</v>
      </c>
      <c r="AI187" s="73">
        <f t="shared" si="111"/>
        <v>0</v>
      </c>
      <c r="AJ187" s="73">
        <f t="shared" si="111"/>
        <v>0</v>
      </c>
      <c r="AK187" s="73">
        <f t="shared" si="111"/>
        <v>0</v>
      </c>
      <c r="AL187" s="73">
        <f t="shared" si="111"/>
        <v>0</v>
      </c>
      <c r="AM187" s="73">
        <f t="shared" si="111"/>
        <v>0</v>
      </c>
    </row>
    <row r="188" spans="1:73" ht="24.9" customHeight="1">
      <c r="A188" s="254">
        <v>6</v>
      </c>
      <c r="B188" s="74">
        <v>6282003</v>
      </c>
      <c r="C188" s="75" t="s">
        <v>166</v>
      </c>
      <c r="D188" s="73">
        <f t="shared" si="108"/>
        <v>0</v>
      </c>
      <c r="E188" s="73">
        <f t="shared" si="109"/>
        <v>0</v>
      </c>
      <c r="F188" s="73">
        <f t="shared" si="109"/>
        <v>0</v>
      </c>
      <c r="G188" s="73">
        <f t="shared" si="109"/>
        <v>0</v>
      </c>
      <c r="H188" s="73">
        <f t="shared" si="109"/>
        <v>0</v>
      </c>
      <c r="I188" s="73">
        <f t="shared" si="109"/>
        <v>0</v>
      </c>
      <c r="J188" s="73">
        <f t="shared" si="109"/>
        <v>0</v>
      </c>
      <c r="K188" s="73">
        <f t="shared" si="109"/>
        <v>0</v>
      </c>
      <c r="L188" s="73">
        <f t="shared" si="109"/>
        <v>0</v>
      </c>
      <c r="M188" s="73">
        <f t="shared" si="109"/>
        <v>0</v>
      </c>
      <c r="N188" s="73">
        <f t="shared" si="109"/>
        <v>0</v>
      </c>
      <c r="O188" s="73">
        <f t="shared" si="110"/>
        <v>0</v>
      </c>
      <c r="P188" s="73">
        <f t="shared" si="110"/>
        <v>0</v>
      </c>
      <c r="Q188" s="73">
        <f t="shared" si="110"/>
        <v>0</v>
      </c>
      <c r="R188" s="73">
        <f t="shared" si="110"/>
        <v>0</v>
      </c>
      <c r="S188" s="73">
        <f t="shared" si="110"/>
        <v>0</v>
      </c>
      <c r="T188" s="73">
        <f t="shared" si="110"/>
        <v>0</v>
      </c>
      <c r="U188" s="73">
        <f t="shared" si="110"/>
        <v>0</v>
      </c>
      <c r="V188" s="73">
        <f t="shared" si="110"/>
        <v>0</v>
      </c>
      <c r="W188" s="73">
        <f t="shared" si="110"/>
        <v>0</v>
      </c>
      <c r="X188" s="73">
        <f t="shared" si="110"/>
        <v>0</v>
      </c>
      <c r="Y188" s="73">
        <f t="shared" si="111"/>
        <v>0</v>
      </c>
      <c r="Z188" s="73">
        <f t="shared" si="111"/>
        <v>0</v>
      </c>
      <c r="AA188" s="73">
        <f t="shared" si="111"/>
        <v>0</v>
      </c>
      <c r="AB188" s="73">
        <f t="shared" si="111"/>
        <v>0</v>
      </c>
      <c r="AC188" s="73">
        <f t="shared" si="111"/>
        <v>0</v>
      </c>
      <c r="AD188" s="73">
        <f t="shared" si="111"/>
        <v>0</v>
      </c>
      <c r="AE188" s="73">
        <f t="shared" si="111"/>
        <v>0</v>
      </c>
      <c r="AF188" s="73">
        <f t="shared" si="111"/>
        <v>0</v>
      </c>
      <c r="AG188" s="73">
        <f t="shared" si="111"/>
        <v>0</v>
      </c>
      <c r="AH188" s="73">
        <f t="shared" si="111"/>
        <v>0</v>
      </c>
      <c r="AI188" s="73">
        <f t="shared" si="111"/>
        <v>0</v>
      </c>
      <c r="AJ188" s="73">
        <f t="shared" si="111"/>
        <v>0</v>
      </c>
      <c r="AK188" s="73">
        <f t="shared" si="111"/>
        <v>0</v>
      </c>
      <c r="AL188" s="73">
        <f t="shared" si="111"/>
        <v>0</v>
      </c>
      <c r="AM188" s="73">
        <f t="shared" si="111"/>
        <v>0</v>
      </c>
    </row>
    <row r="189" spans="1:73" ht="24.9" customHeight="1">
      <c r="A189" s="254">
        <v>6</v>
      </c>
      <c r="B189" s="96">
        <v>6281003</v>
      </c>
      <c r="C189" s="95" t="s">
        <v>528</v>
      </c>
      <c r="D189" s="73">
        <f t="shared" si="108"/>
        <v>0</v>
      </c>
      <c r="E189" s="73">
        <f t="shared" si="109"/>
        <v>0</v>
      </c>
      <c r="F189" s="73">
        <f t="shared" si="109"/>
        <v>0</v>
      </c>
      <c r="G189" s="73">
        <f t="shared" si="109"/>
        <v>0</v>
      </c>
      <c r="H189" s="73">
        <f t="shared" si="109"/>
        <v>0</v>
      </c>
      <c r="I189" s="73">
        <f t="shared" si="109"/>
        <v>0</v>
      </c>
      <c r="J189" s="73">
        <f t="shared" si="109"/>
        <v>0</v>
      </c>
      <c r="K189" s="73">
        <f t="shared" si="109"/>
        <v>0</v>
      </c>
      <c r="L189" s="73">
        <f t="shared" si="109"/>
        <v>0</v>
      </c>
      <c r="M189" s="73">
        <f t="shared" si="109"/>
        <v>0</v>
      </c>
      <c r="N189" s="73">
        <f t="shared" si="109"/>
        <v>0</v>
      </c>
      <c r="O189" s="73">
        <f t="shared" si="110"/>
        <v>0</v>
      </c>
      <c r="P189" s="73">
        <f t="shared" si="110"/>
        <v>0</v>
      </c>
      <c r="Q189" s="73">
        <f t="shared" si="110"/>
        <v>0</v>
      </c>
      <c r="R189" s="73">
        <f t="shared" si="110"/>
        <v>0</v>
      </c>
      <c r="S189" s="73">
        <f t="shared" si="110"/>
        <v>0</v>
      </c>
      <c r="T189" s="73">
        <f t="shared" si="110"/>
        <v>0</v>
      </c>
      <c r="U189" s="73">
        <f t="shared" si="110"/>
        <v>0</v>
      </c>
      <c r="V189" s="73">
        <f t="shared" si="110"/>
        <v>0</v>
      </c>
      <c r="W189" s="73">
        <f t="shared" si="110"/>
        <v>0</v>
      </c>
      <c r="X189" s="73">
        <f t="shared" si="110"/>
        <v>0</v>
      </c>
      <c r="Y189" s="73">
        <f t="shared" si="111"/>
        <v>0</v>
      </c>
      <c r="Z189" s="73">
        <f t="shared" si="111"/>
        <v>0</v>
      </c>
      <c r="AA189" s="73">
        <f t="shared" si="111"/>
        <v>0</v>
      </c>
      <c r="AB189" s="73">
        <f t="shared" si="111"/>
        <v>0</v>
      </c>
      <c r="AC189" s="73">
        <f t="shared" si="111"/>
        <v>0</v>
      </c>
      <c r="AD189" s="73">
        <f t="shared" si="111"/>
        <v>0</v>
      </c>
      <c r="AE189" s="73">
        <f t="shared" si="111"/>
        <v>0</v>
      </c>
      <c r="AF189" s="73">
        <f t="shared" si="111"/>
        <v>0</v>
      </c>
      <c r="AG189" s="73">
        <f t="shared" si="111"/>
        <v>0</v>
      </c>
      <c r="AH189" s="73">
        <f t="shared" si="111"/>
        <v>0</v>
      </c>
      <c r="AI189" s="73">
        <f t="shared" si="111"/>
        <v>0</v>
      </c>
      <c r="AJ189" s="73">
        <f t="shared" si="111"/>
        <v>0</v>
      </c>
      <c r="AK189" s="73">
        <f t="shared" si="111"/>
        <v>0</v>
      </c>
      <c r="AL189" s="73">
        <f t="shared" si="111"/>
        <v>0</v>
      </c>
      <c r="AM189" s="73">
        <f t="shared" si="111"/>
        <v>0</v>
      </c>
    </row>
    <row r="190" spans="1:73" ht="24.9" customHeight="1">
      <c r="A190" s="254">
        <v>6</v>
      </c>
      <c r="B190" s="96">
        <v>6281004</v>
      </c>
      <c r="C190" s="95" t="s">
        <v>529</v>
      </c>
      <c r="D190" s="73">
        <f t="shared" si="108"/>
        <v>0</v>
      </c>
      <c r="E190" s="73">
        <f t="shared" si="109"/>
        <v>0</v>
      </c>
      <c r="F190" s="73">
        <f t="shared" si="109"/>
        <v>0</v>
      </c>
      <c r="G190" s="73">
        <f t="shared" si="109"/>
        <v>0</v>
      </c>
      <c r="H190" s="73">
        <f t="shared" si="109"/>
        <v>0</v>
      </c>
      <c r="I190" s="73">
        <f t="shared" si="109"/>
        <v>0</v>
      </c>
      <c r="J190" s="73">
        <f t="shared" si="109"/>
        <v>0</v>
      </c>
      <c r="K190" s="73">
        <f t="shared" si="109"/>
        <v>0</v>
      </c>
      <c r="L190" s="73">
        <f t="shared" si="109"/>
        <v>0</v>
      </c>
      <c r="M190" s="73">
        <f t="shared" si="109"/>
        <v>0</v>
      </c>
      <c r="N190" s="73">
        <f t="shared" si="109"/>
        <v>0</v>
      </c>
      <c r="O190" s="73">
        <f t="shared" si="110"/>
        <v>0</v>
      </c>
      <c r="P190" s="73">
        <f t="shared" si="110"/>
        <v>0</v>
      </c>
      <c r="Q190" s="73">
        <f t="shared" si="110"/>
        <v>0</v>
      </c>
      <c r="R190" s="73">
        <f t="shared" si="110"/>
        <v>0</v>
      </c>
      <c r="S190" s="73">
        <f t="shared" si="110"/>
        <v>0</v>
      </c>
      <c r="T190" s="73">
        <f t="shared" si="110"/>
        <v>0</v>
      </c>
      <c r="U190" s="73">
        <f t="shared" si="110"/>
        <v>0</v>
      </c>
      <c r="V190" s="73">
        <f t="shared" si="110"/>
        <v>0</v>
      </c>
      <c r="W190" s="73">
        <f t="shared" si="110"/>
        <v>0</v>
      </c>
      <c r="X190" s="73">
        <f t="shared" si="110"/>
        <v>0</v>
      </c>
      <c r="Y190" s="73">
        <f t="shared" si="111"/>
        <v>0</v>
      </c>
      <c r="Z190" s="73">
        <f t="shared" si="111"/>
        <v>0</v>
      </c>
      <c r="AA190" s="73">
        <f t="shared" si="111"/>
        <v>0</v>
      </c>
      <c r="AB190" s="73">
        <f t="shared" si="111"/>
        <v>0</v>
      </c>
      <c r="AC190" s="73">
        <f t="shared" si="111"/>
        <v>0</v>
      </c>
      <c r="AD190" s="73">
        <f t="shared" si="111"/>
        <v>0</v>
      </c>
      <c r="AE190" s="73">
        <f t="shared" si="111"/>
        <v>0</v>
      </c>
      <c r="AF190" s="73">
        <f t="shared" si="111"/>
        <v>0</v>
      </c>
      <c r="AG190" s="73">
        <f t="shared" si="111"/>
        <v>0</v>
      </c>
      <c r="AH190" s="73">
        <f t="shared" si="111"/>
        <v>0</v>
      </c>
      <c r="AI190" s="73">
        <f t="shared" si="111"/>
        <v>0</v>
      </c>
      <c r="AJ190" s="73">
        <f t="shared" si="111"/>
        <v>0</v>
      </c>
      <c r="AK190" s="73">
        <f t="shared" si="111"/>
        <v>0</v>
      </c>
      <c r="AL190" s="73">
        <f t="shared" si="111"/>
        <v>0</v>
      </c>
      <c r="AM190" s="73">
        <f t="shared" si="111"/>
        <v>0</v>
      </c>
    </row>
    <row r="191" spans="1:73" ht="24.9" customHeight="1">
      <c r="A191" s="254">
        <v>6</v>
      </c>
      <c r="B191" s="96">
        <v>6281005</v>
      </c>
      <c r="C191" s="95" t="s">
        <v>530</v>
      </c>
      <c r="D191" s="73">
        <f t="shared" si="108"/>
        <v>0</v>
      </c>
      <c r="E191" s="73">
        <f t="shared" si="109"/>
        <v>0</v>
      </c>
      <c r="F191" s="73">
        <f t="shared" si="109"/>
        <v>0</v>
      </c>
      <c r="G191" s="73">
        <f t="shared" si="109"/>
        <v>0</v>
      </c>
      <c r="H191" s="73">
        <f t="shared" si="109"/>
        <v>0</v>
      </c>
      <c r="I191" s="73">
        <f t="shared" si="109"/>
        <v>0</v>
      </c>
      <c r="J191" s="73">
        <f t="shared" si="109"/>
        <v>0</v>
      </c>
      <c r="K191" s="73">
        <f t="shared" si="109"/>
        <v>0</v>
      </c>
      <c r="L191" s="73">
        <f t="shared" si="109"/>
        <v>0</v>
      </c>
      <c r="M191" s="73">
        <f t="shared" si="109"/>
        <v>0</v>
      </c>
      <c r="N191" s="73">
        <f t="shared" si="109"/>
        <v>0</v>
      </c>
      <c r="O191" s="73">
        <f t="shared" si="110"/>
        <v>0</v>
      </c>
      <c r="P191" s="73">
        <f t="shared" si="110"/>
        <v>0</v>
      </c>
      <c r="Q191" s="73">
        <f t="shared" si="110"/>
        <v>0</v>
      </c>
      <c r="R191" s="73">
        <f t="shared" si="110"/>
        <v>0</v>
      </c>
      <c r="S191" s="73">
        <f t="shared" si="110"/>
        <v>0</v>
      </c>
      <c r="T191" s="73">
        <f t="shared" si="110"/>
        <v>0</v>
      </c>
      <c r="U191" s="73">
        <f t="shared" si="110"/>
        <v>0</v>
      </c>
      <c r="V191" s="73">
        <f t="shared" si="110"/>
        <v>0</v>
      </c>
      <c r="W191" s="73">
        <f t="shared" si="110"/>
        <v>0</v>
      </c>
      <c r="X191" s="73">
        <f t="shared" si="110"/>
        <v>0</v>
      </c>
      <c r="Y191" s="73">
        <f t="shared" si="111"/>
        <v>0</v>
      </c>
      <c r="Z191" s="73">
        <f t="shared" si="111"/>
        <v>0</v>
      </c>
      <c r="AA191" s="73">
        <f t="shared" si="111"/>
        <v>0</v>
      </c>
      <c r="AB191" s="73">
        <f t="shared" si="111"/>
        <v>0</v>
      </c>
      <c r="AC191" s="73">
        <f t="shared" si="111"/>
        <v>0</v>
      </c>
      <c r="AD191" s="73">
        <f t="shared" si="111"/>
        <v>0</v>
      </c>
      <c r="AE191" s="73">
        <f t="shared" si="111"/>
        <v>0</v>
      </c>
      <c r="AF191" s="73">
        <f t="shared" si="111"/>
        <v>0</v>
      </c>
      <c r="AG191" s="73">
        <f t="shared" si="111"/>
        <v>0</v>
      </c>
      <c r="AH191" s="73">
        <f t="shared" si="111"/>
        <v>0</v>
      </c>
      <c r="AI191" s="73">
        <f t="shared" si="111"/>
        <v>0</v>
      </c>
      <c r="AJ191" s="73">
        <f t="shared" si="111"/>
        <v>0</v>
      </c>
      <c r="AK191" s="73">
        <f t="shared" si="111"/>
        <v>0</v>
      </c>
      <c r="AL191" s="73">
        <f t="shared" si="111"/>
        <v>0</v>
      </c>
      <c r="AM191" s="73">
        <f t="shared" si="111"/>
        <v>0</v>
      </c>
    </row>
    <row r="192" spans="1:73" ht="24.9" customHeight="1">
      <c r="A192" s="254">
        <v>6</v>
      </c>
      <c r="B192" s="96">
        <v>6282004</v>
      </c>
      <c r="C192" s="95" t="s">
        <v>531</v>
      </c>
      <c r="D192" s="73">
        <f t="shared" si="108"/>
        <v>0</v>
      </c>
      <c r="E192" s="73">
        <f t="shared" si="109"/>
        <v>0</v>
      </c>
      <c r="F192" s="73">
        <f t="shared" si="109"/>
        <v>0</v>
      </c>
      <c r="G192" s="73">
        <f t="shared" si="109"/>
        <v>0</v>
      </c>
      <c r="H192" s="73">
        <f t="shared" si="109"/>
        <v>0</v>
      </c>
      <c r="I192" s="73">
        <f t="shared" si="109"/>
        <v>0</v>
      </c>
      <c r="J192" s="73">
        <f t="shared" si="109"/>
        <v>0</v>
      </c>
      <c r="K192" s="73">
        <f t="shared" si="109"/>
        <v>0</v>
      </c>
      <c r="L192" s="73">
        <f t="shared" si="109"/>
        <v>0</v>
      </c>
      <c r="M192" s="73">
        <f t="shared" si="109"/>
        <v>0</v>
      </c>
      <c r="N192" s="73">
        <f t="shared" si="109"/>
        <v>0</v>
      </c>
      <c r="O192" s="73">
        <f t="shared" si="110"/>
        <v>0</v>
      </c>
      <c r="P192" s="73">
        <f t="shared" si="110"/>
        <v>0</v>
      </c>
      <c r="Q192" s="73">
        <f t="shared" si="110"/>
        <v>0</v>
      </c>
      <c r="R192" s="73">
        <f t="shared" si="110"/>
        <v>0</v>
      </c>
      <c r="S192" s="73">
        <f t="shared" si="110"/>
        <v>0</v>
      </c>
      <c r="T192" s="73">
        <f t="shared" si="110"/>
        <v>0</v>
      </c>
      <c r="U192" s="73">
        <f t="shared" si="110"/>
        <v>0</v>
      </c>
      <c r="V192" s="73">
        <f t="shared" si="110"/>
        <v>0</v>
      </c>
      <c r="W192" s="73">
        <f t="shared" si="110"/>
        <v>0</v>
      </c>
      <c r="X192" s="73">
        <f t="shared" si="110"/>
        <v>0</v>
      </c>
      <c r="Y192" s="73">
        <f t="shared" si="111"/>
        <v>0</v>
      </c>
      <c r="Z192" s="73">
        <f t="shared" si="111"/>
        <v>0</v>
      </c>
      <c r="AA192" s="73">
        <f t="shared" si="111"/>
        <v>0</v>
      </c>
      <c r="AB192" s="73">
        <f t="shared" si="111"/>
        <v>0</v>
      </c>
      <c r="AC192" s="73">
        <f t="shared" si="111"/>
        <v>0</v>
      </c>
      <c r="AD192" s="73">
        <f t="shared" si="111"/>
        <v>0</v>
      </c>
      <c r="AE192" s="73">
        <f t="shared" si="111"/>
        <v>0</v>
      </c>
      <c r="AF192" s="73">
        <f t="shared" si="111"/>
        <v>0</v>
      </c>
      <c r="AG192" s="73">
        <f t="shared" si="111"/>
        <v>0</v>
      </c>
      <c r="AH192" s="73">
        <f t="shared" si="111"/>
        <v>0</v>
      </c>
      <c r="AI192" s="73">
        <f t="shared" si="111"/>
        <v>0</v>
      </c>
      <c r="AJ192" s="73">
        <f t="shared" si="111"/>
        <v>0</v>
      </c>
      <c r="AK192" s="73">
        <f t="shared" si="111"/>
        <v>0</v>
      </c>
      <c r="AL192" s="73">
        <f t="shared" si="111"/>
        <v>0</v>
      </c>
      <c r="AM192" s="73">
        <f t="shared" si="111"/>
        <v>0</v>
      </c>
    </row>
    <row r="193" spans="1:16352" ht="24.9" customHeight="1">
      <c r="A193" s="254">
        <v>6</v>
      </c>
      <c r="B193" s="96">
        <v>6285004</v>
      </c>
      <c r="C193" s="95" t="s">
        <v>514</v>
      </c>
      <c r="D193" s="73">
        <f t="shared" si="108"/>
        <v>0</v>
      </c>
      <c r="E193" s="73">
        <f t="shared" si="109"/>
        <v>0</v>
      </c>
      <c r="F193" s="73">
        <f t="shared" si="109"/>
        <v>0</v>
      </c>
      <c r="G193" s="73">
        <f t="shared" si="109"/>
        <v>0</v>
      </c>
      <c r="H193" s="73">
        <f t="shared" si="109"/>
        <v>0</v>
      </c>
      <c r="I193" s="73">
        <f t="shared" si="109"/>
        <v>0</v>
      </c>
      <c r="J193" s="73">
        <f t="shared" si="109"/>
        <v>0</v>
      </c>
      <c r="K193" s="73">
        <f t="shared" si="109"/>
        <v>0</v>
      </c>
      <c r="L193" s="73">
        <f t="shared" si="109"/>
        <v>0</v>
      </c>
      <c r="M193" s="73">
        <f t="shared" si="109"/>
        <v>0</v>
      </c>
      <c r="N193" s="73">
        <f t="shared" si="109"/>
        <v>0</v>
      </c>
      <c r="O193" s="73">
        <f t="shared" si="110"/>
        <v>0</v>
      </c>
      <c r="P193" s="73">
        <f t="shared" si="110"/>
        <v>0</v>
      </c>
      <c r="Q193" s="73">
        <f t="shared" si="110"/>
        <v>0</v>
      </c>
      <c r="R193" s="73">
        <f t="shared" si="110"/>
        <v>0</v>
      </c>
      <c r="S193" s="73">
        <f t="shared" si="110"/>
        <v>0</v>
      </c>
      <c r="T193" s="73">
        <f t="shared" si="110"/>
        <v>0</v>
      </c>
      <c r="U193" s="73">
        <f t="shared" si="110"/>
        <v>0</v>
      </c>
      <c r="V193" s="73">
        <f t="shared" si="110"/>
        <v>0</v>
      </c>
      <c r="W193" s="73">
        <f t="shared" si="110"/>
        <v>0</v>
      </c>
      <c r="X193" s="73">
        <f t="shared" si="110"/>
        <v>0</v>
      </c>
      <c r="Y193" s="73">
        <f t="shared" si="111"/>
        <v>0</v>
      </c>
      <c r="Z193" s="73">
        <f t="shared" si="111"/>
        <v>0</v>
      </c>
      <c r="AA193" s="73">
        <f t="shared" si="111"/>
        <v>0</v>
      </c>
      <c r="AB193" s="73">
        <f t="shared" si="111"/>
        <v>0</v>
      </c>
      <c r="AC193" s="73">
        <f t="shared" si="111"/>
        <v>0</v>
      </c>
      <c r="AD193" s="73">
        <f t="shared" si="111"/>
        <v>0</v>
      </c>
      <c r="AE193" s="73">
        <f t="shared" si="111"/>
        <v>0</v>
      </c>
      <c r="AF193" s="73">
        <f t="shared" si="111"/>
        <v>0</v>
      </c>
      <c r="AG193" s="73">
        <f t="shared" si="111"/>
        <v>0</v>
      </c>
      <c r="AH193" s="73">
        <f t="shared" si="111"/>
        <v>0</v>
      </c>
      <c r="AI193" s="73">
        <f t="shared" si="111"/>
        <v>0</v>
      </c>
      <c r="AJ193" s="73">
        <f t="shared" si="111"/>
        <v>0</v>
      </c>
      <c r="AK193" s="73">
        <f t="shared" si="111"/>
        <v>0</v>
      </c>
      <c r="AL193" s="73">
        <f t="shared" si="111"/>
        <v>0</v>
      </c>
      <c r="AM193" s="73">
        <f t="shared" si="111"/>
        <v>0</v>
      </c>
    </row>
    <row r="194" spans="1:16352" ht="24.9" customHeight="1">
      <c r="A194" s="254" t="s">
        <v>652</v>
      </c>
      <c r="B194" s="92"/>
      <c r="C194" s="93" t="s">
        <v>167</v>
      </c>
      <c r="D194" s="94">
        <f>+D195+D196</f>
        <v>0</v>
      </c>
      <c r="E194" s="94">
        <f>+E195+E196</f>
        <v>0</v>
      </c>
      <c r="F194" s="94">
        <f>+F195+F196</f>
        <v>0</v>
      </c>
      <c r="G194" s="94">
        <f t="shared" ref="G194:AM194" si="112">+G195+G196</f>
        <v>0</v>
      </c>
      <c r="H194" s="94">
        <f t="shared" si="112"/>
        <v>0</v>
      </c>
      <c r="I194" s="94">
        <f t="shared" si="112"/>
        <v>0</v>
      </c>
      <c r="J194" s="94">
        <f t="shared" si="112"/>
        <v>0</v>
      </c>
      <c r="K194" s="94">
        <f t="shared" si="112"/>
        <v>0</v>
      </c>
      <c r="L194" s="94">
        <f t="shared" si="112"/>
        <v>0</v>
      </c>
      <c r="M194" s="94">
        <f t="shared" si="112"/>
        <v>0</v>
      </c>
      <c r="N194" s="94">
        <f t="shared" si="112"/>
        <v>0</v>
      </c>
      <c r="O194" s="94">
        <f t="shared" si="112"/>
        <v>0</v>
      </c>
      <c r="P194" s="94">
        <f t="shared" si="112"/>
        <v>0</v>
      </c>
      <c r="Q194" s="94">
        <f t="shared" si="112"/>
        <v>0</v>
      </c>
      <c r="R194" s="94">
        <f t="shared" si="112"/>
        <v>0</v>
      </c>
      <c r="S194" s="94">
        <f t="shared" si="112"/>
        <v>0</v>
      </c>
      <c r="T194" s="94">
        <f t="shared" si="112"/>
        <v>0</v>
      </c>
      <c r="U194" s="94">
        <f t="shared" si="112"/>
        <v>0</v>
      </c>
      <c r="V194" s="94">
        <f t="shared" si="112"/>
        <v>0</v>
      </c>
      <c r="W194" s="94">
        <f t="shared" si="112"/>
        <v>0</v>
      </c>
      <c r="X194" s="94">
        <f t="shared" si="112"/>
        <v>0</v>
      </c>
      <c r="Y194" s="94">
        <f t="shared" si="112"/>
        <v>0</v>
      </c>
      <c r="Z194" s="94">
        <f t="shared" si="112"/>
        <v>0</v>
      </c>
      <c r="AA194" s="94">
        <f t="shared" si="112"/>
        <v>0</v>
      </c>
      <c r="AB194" s="94">
        <f t="shared" si="112"/>
        <v>0</v>
      </c>
      <c r="AC194" s="94">
        <f t="shared" si="112"/>
        <v>0</v>
      </c>
      <c r="AD194" s="94">
        <f t="shared" si="112"/>
        <v>0</v>
      </c>
      <c r="AE194" s="94">
        <f t="shared" si="112"/>
        <v>0</v>
      </c>
      <c r="AF194" s="94">
        <f t="shared" si="112"/>
        <v>0</v>
      </c>
      <c r="AG194" s="94">
        <f t="shared" si="112"/>
        <v>0</v>
      </c>
      <c r="AH194" s="94">
        <f t="shared" si="112"/>
        <v>0</v>
      </c>
      <c r="AI194" s="94">
        <f t="shared" si="112"/>
        <v>0</v>
      </c>
      <c r="AJ194" s="94">
        <f t="shared" si="112"/>
        <v>0</v>
      </c>
      <c r="AK194" s="94">
        <f t="shared" si="112"/>
        <v>0</v>
      </c>
      <c r="AL194" s="94">
        <f t="shared" si="112"/>
        <v>0</v>
      </c>
      <c r="AM194" s="94">
        <f t="shared" si="112"/>
        <v>0</v>
      </c>
    </row>
    <row r="195" spans="1:16352" ht="24.9" customHeight="1">
      <c r="A195" s="254">
        <v>5</v>
      </c>
      <c r="B195" s="74">
        <v>5111001</v>
      </c>
      <c r="C195" s="75" t="s">
        <v>168</v>
      </c>
      <c r="D195" s="73">
        <f>SUM(E195:AM195)</f>
        <v>0</v>
      </c>
      <c r="E195" s="73">
        <f t="shared" ref="E195:N196" si="113">SUMIF($B$283:$B$593,$B$5:$B$279,E$283:E$593)</f>
        <v>0</v>
      </c>
      <c r="F195" s="73">
        <f t="shared" si="113"/>
        <v>0</v>
      </c>
      <c r="G195" s="73">
        <f t="shared" si="113"/>
        <v>0</v>
      </c>
      <c r="H195" s="73">
        <f t="shared" si="113"/>
        <v>0</v>
      </c>
      <c r="I195" s="73">
        <f t="shared" si="113"/>
        <v>0</v>
      </c>
      <c r="J195" s="73">
        <f t="shared" si="113"/>
        <v>0</v>
      </c>
      <c r="K195" s="73">
        <f t="shared" si="113"/>
        <v>0</v>
      </c>
      <c r="L195" s="73">
        <f t="shared" si="113"/>
        <v>0</v>
      </c>
      <c r="M195" s="73">
        <f t="shared" si="113"/>
        <v>0</v>
      </c>
      <c r="N195" s="73">
        <f t="shared" si="113"/>
        <v>0</v>
      </c>
      <c r="O195" s="73">
        <f t="shared" ref="O195:X196" si="114">SUMIF($B$283:$B$593,$B$5:$B$279,O$283:O$593)</f>
        <v>0</v>
      </c>
      <c r="P195" s="73">
        <f t="shared" si="114"/>
        <v>0</v>
      </c>
      <c r="Q195" s="73">
        <f t="shared" si="114"/>
        <v>0</v>
      </c>
      <c r="R195" s="73">
        <f t="shared" si="114"/>
        <v>0</v>
      </c>
      <c r="S195" s="73">
        <f t="shared" si="114"/>
        <v>0</v>
      </c>
      <c r="T195" s="73">
        <f t="shared" si="114"/>
        <v>0</v>
      </c>
      <c r="U195" s="73">
        <f t="shared" si="114"/>
        <v>0</v>
      </c>
      <c r="V195" s="73">
        <f t="shared" si="114"/>
        <v>0</v>
      </c>
      <c r="W195" s="73">
        <f t="shared" si="114"/>
        <v>0</v>
      </c>
      <c r="X195" s="73">
        <f t="shared" si="114"/>
        <v>0</v>
      </c>
      <c r="Y195" s="73">
        <f t="shared" ref="Y195:AM196" si="115">SUMIF($B$283:$B$593,$B$5:$B$279,Y$283:Y$593)</f>
        <v>0</v>
      </c>
      <c r="Z195" s="73">
        <f t="shared" si="115"/>
        <v>0</v>
      </c>
      <c r="AA195" s="73">
        <f t="shared" si="115"/>
        <v>0</v>
      </c>
      <c r="AB195" s="73">
        <f t="shared" si="115"/>
        <v>0</v>
      </c>
      <c r="AC195" s="73">
        <f t="shared" si="115"/>
        <v>0</v>
      </c>
      <c r="AD195" s="73">
        <f t="shared" si="115"/>
        <v>0</v>
      </c>
      <c r="AE195" s="73">
        <f t="shared" si="115"/>
        <v>0</v>
      </c>
      <c r="AF195" s="73">
        <f t="shared" si="115"/>
        <v>0</v>
      </c>
      <c r="AG195" s="73">
        <f t="shared" si="115"/>
        <v>0</v>
      </c>
      <c r="AH195" s="73">
        <f t="shared" si="115"/>
        <v>0</v>
      </c>
      <c r="AI195" s="73">
        <f t="shared" si="115"/>
        <v>0</v>
      </c>
      <c r="AJ195" s="73">
        <f t="shared" si="115"/>
        <v>0</v>
      </c>
      <c r="AK195" s="73">
        <f t="shared" si="115"/>
        <v>0</v>
      </c>
      <c r="AL195" s="73">
        <f t="shared" si="115"/>
        <v>0</v>
      </c>
      <c r="AM195" s="73">
        <f t="shared" si="115"/>
        <v>0</v>
      </c>
    </row>
    <row r="196" spans="1:16352" ht="24.9" customHeight="1">
      <c r="A196" s="254">
        <v>5</v>
      </c>
      <c r="B196" s="74">
        <v>5111007</v>
      </c>
      <c r="C196" s="75" t="s">
        <v>169</v>
      </c>
      <c r="D196" s="73">
        <f>SUM(E196:AM196)</f>
        <v>0</v>
      </c>
      <c r="E196" s="73">
        <f t="shared" si="113"/>
        <v>0</v>
      </c>
      <c r="F196" s="73">
        <f t="shared" si="113"/>
        <v>0</v>
      </c>
      <c r="G196" s="73">
        <f t="shared" si="113"/>
        <v>0</v>
      </c>
      <c r="H196" s="73">
        <f t="shared" si="113"/>
        <v>0</v>
      </c>
      <c r="I196" s="73">
        <f t="shared" si="113"/>
        <v>0</v>
      </c>
      <c r="J196" s="73">
        <f t="shared" si="113"/>
        <v>0</v>
      </c>
      <c r="K196" s="73">
        <f t="shared" si="113"/>
        <v>0</v>
      </c>
      <c r="L196" s="73">
        <f t="shared" si="113"/>
        <v>0</v>
      </c>
      <c r="M196" s="73">
        <f t="shared" si="113"/>
        <v>0</v>
      </c>
      <c r="N196" s="73">
        <f t="shared" si="113"/>
        <v>0</v>
      </c>
      <c r="O196" s="73">
        <f t="shared" si="114"/>
        <v>0</v>
      </c>
      <c r="P196" s="73">
        <f t="shared" si="114"/>
        <v>0</v>
      </c>
      <c r="Q196" s="73">
        <f t="shared" si="114"/>
        <v>0</v>
      </c>
      <c r="R196" s="73">
        <f t="shared" si="114"/>
        <v>0</v>
      </c>
      <c r="S196" s="73">
        <f t="shared" si="114"/>
        <v>0</v>
      </c>
      <c r="T196" s="73">
        <f t="shared" si="114"/>
        <v>0</v>
      </c>
      <c r="U196" s="73">
        <f t="shared" si="114"/>
        <v>0</v>
      </c>
      <c r="V196" s="73">
        <f t="shared" si="114"/>
        <v>0</v>
      </c>
      <c r="W196" s="73">
        <f t="shared" si="114"/>
        <v>0</v>
      </c>
      <c r="X196" s="73">
        <f t="shared" si="114"/>
        <v>0</v>
      </c>
      <c r="Y196" s="73">
        <f t="shared" si="115"/>
        <v>0</v>
      </c>
      <c r="Z196" s="73">
        <f t="shared" si="115"/>
        <v>0</v>
      </c>
      <c r="AA196" s="73">
        <f t="shared" si="115"/>
        <v>0</v>
      </c>
      <c r="AB196" s="73">
        <f t="shared" si="115"/>
        <v>0</v>
      </c>
      <c r="AC196" s="73">
        <f t="shared" si="115"/>
        <v>0</v>
      </c>
      <c r="AD196" s="73">
        <f t="shared" si="115"/>
        <v>0</v>
      </c>
      <c r="AE196" s="73">
        <f t="shared" si="115"/>
        <v>0</v>
      </c>
      <c r="AF196" s="73">
        <f t="shared" si="115"/>
        <v>0</v>
      </c>
      <c r="AG196" s="73">
        <f t="shared" si="115"/>
        <v>0</v>
      </c>
      <c r="AH196" s="73">
        <f t="shared" si="115"/>
        <v>0</v>
      </c>
      <c r="AI196" s="73">
        <f t="shared" si="115"/>
        <v>0</v>
      </c>
      <c r="AJ196" s="73">
        <f t="shared" si="115"/>
        <v>0</v>
      </c>
      <c r="AK196" s="73">
        <f t="shared" si="115"/>
        <v>0</v>
      </c>
      <c r="AL196" s="73">
        <f t="shared" si="115"/>
        <v>0</v>
      </c>
      <c r="AM196" s="73">
        <f t="shared" si="115"/>
        <v>0</v>
      </c>
    </row>
    <row r="197" spans="1:16352" ht="24.9" customHeight="1">
      <c r="A197" s="254" t="s">
        <v>652</v>
      </c>
      <c r="B197" s="92"/>
      <c r="C197" s="93" t="s">
        <v>170</v>
      </c>
      <c r="D197" s="94">
        <f t="shared" ref="D197:AM197" si="116">+D198</f>
        <v>0</v>
      </c>
      <c r="E197" s="94">
        <f t="shared" si="116"/>
        <v>0</v>
      </c>
      <c r="F197" s="94">
        <f t="shared" si="116"/>
        <v>0</v>
      </c>
      <c r="G197" s="94">
        <f t="shared" si="116"/>
        <v>0</v>
      </c>
      <c r="H197" s="94">
        <f t="shared" si="116"/>
        <v>0</v>
      </c>
      <c r="I197" s="94">
        <f t="shared" si="116"/>
        <v>0</v>
      </c>
      <c r="J197" s="94">
        <f t="shared" si="116"/>
        <v>0</v>
      </c>
      <c r="K197" s="94">
        <f t="shared" si="116"/>
        <v>0</v>
      </c>
      <c r="L197" s="94">
        <f t="shared" si="116"/>
        <v>0</v>
      </c>
      <c r="M197" s="94">
        <f t="shared" si="116"/>
        <v>0</v>
      </c>
      <c r="N197" s="94">
        <f t="shared" si="116"/>
        <v>0</v>
      </c>
      <c r="O197" s="94">
        <f t="shared" si="116"/>
        <v>0</v>
      </c>
      <c r="P197" s="94">
        <f t="shared" si="116"/>
        <v>0</v>
      </c>
      <c r="Q197" s="94">
        <f t="shared" si="116"/>
        <v>0</v>
      </c>
      <c r="R197" s="94">
        <f t="shared" si="116"/>
        <v>0</v>
      </c>
      <c r="S197" s="94">
        <f t="shared" si="116"/>
        <v>0</v>
      </c>
      <c r="T197" s="94">
        <f t="shared" si="116"/>
        <v>0</v>
      </c>
      <c r="U197" s="94">
        <f t="shared" si="116"/>
        <v>0</v>
      </c>
      <c r="V197" s="94">
        <f t="shared" si="116"/>
        <v>0</v>
      </c>
      <c r="W197" s="94">
        <f t="shared" si="116"/>
        <v>0</v>
      </c>
      <c r="X197" s="94">
        <f t="shared" si="116"/>
        <v>0</v>
      </c>
      <c r="Y197" s="94">
        <f t="shared" si="116"/>
        <v>0</v>
      </c>
      <c r="Z197" s="94">
        <f t="shared" si="116"/>
        <v>0</v>
      </c>
      <c r="AA197" s="94">
        <f t="shared" si="116"/>
        <v>0</v>
      </c>
      <c r="AB197" s="94">
        <f t="shared" si="116"/>
        <v>0</v>
      </c>
      <c r="AC197" s="94">
        <f t="shared" si="116"/>
        <v>0</v>
      </c>
      <c r="AD197" s="94">
        <f t="shared" si="116"/>
        <v>0</v>
      </c>
      <c r="AE197" s="94">
        <f t="shared" si="116"/>
        <v>0</v>
      </c>
      <c r="AF197" s="94">
        <f t="shared" si="116"/>
        <v>0</v>
      </c>
      <c r="AG197" s="94">
        <f t="shared" si="116"/>
        <v>0</v>
      </c>
      <c r="AH197" s="94">
        <f t="shared" si="116"/>
        <v>0</v>
      </c>
      <c r="AI197" s="94">
        <f t="shared" si="116"/>
        <v>0</v>
      </c>
      <c r="AJ197" s="94">
        <f t="shared" si="116"/>
        <v>0</v>
      </c>
      <c r="AK197" s="94">
        <f t="shared" si="116"/>
        <v>0</v>
      </c>
      <c r="AL197" s="94">
        <f t="shared" si="116"/>
        <v>0</v>
      </c>
      <c r="AM197" s="94">
        <f t="shared" si="116"/>
        <v>0</v>
      </c>
    </row>
    <row r="198" spans="1:16352" ht="24.9" customHeight="1">
      <c r="A198" s="254">
        <v>5</v>
      </c>
      <c r="B198" s="74">
        <v>5111002</v>
      </c>
      <c r="C198" s="75" t="s">
        <v>171</v>
      </c>
      <c r="D198" s="73">
        <f>SUM(E198:AM198)</f>
        <v>0</v>
      </c>
      <c r="E198" s="73">
        <f t="shared" ref="E198:AM198" si="117">SUMIF($B$283:$B$593,$B$5:$B$279,E$283:E$593)</f>
        <v>0</v>
      </c>
      <c r="F198" s="73">
        <f t="shared" si="117"/>
        <v>0</v>
      </c>
      <c r="G198" s="73">
        <f t="shared" si="117"/>
        <v>0</v>
      </c>
      <c r="H198" s="73">
        <f t="shared" si="117"/>
        <v>0</v>
      </c>
      <c r="I198" s="73">
        <f t="shared" si="117"/>
        <v>0</v>
      </c>
      <c r="J198" s="73">
        <f t="shared" si="117"/>
        <v>0</v>
      </c>
      <c r="K198" s="73">
        <f t="shared" si="117"/>
        <v>0</v>
      </c>
      <c r="L198" s="73">
        <f t="shared" si="117"/>
        <v>0</v>
      </c>
      <c r="M198" s="73">
        <f t="shared" si="117"/>
        <v>0</v>
      </c>
      <c r="N198" s="73">
        <f t="shared" si="117"/>
        <v>0</v>
      </c>
      <c r="O198" s="73">
        <f t="shared" si="117"/>
        <v>0</v>
      </c>
      <c r="P198" s="73">
        <f t="shared" si="117"/>
        <v>0</v>
      </c>
      <c r="Q198" s="73">
        <f t="shared" si="117"/>
        <v>0</v>
      </c>
      <c r="R198" s="73">
        <f t="shared" si="117"/>
        <v>0</v>
      </c>
      <c r="S198" s="73">
        <f t="shared" si="117"/>
        <v>0</v>
      </c>
      <c r="T198" s="73">
        <f t="shared" si="117"/>
        <v>0</v>
      </c>
      <c r="U198" s="73">
        <f t="shared" si="117"/>
        <v>0</v>
      </c>
      <c r="V198" s="73">
        <f t="shared" si="117"/>
        <v>0</v>
      </c>
      <c r="W198" s="73">
        <f t="shared" si="117"/>
        <v>0</v>
      </c>
      <c r="X198" s="73">
        <f t="shared" si="117"/>
        <v>0</v>
      </c>
      <c r="Y198" s="73">
        <f t="shared" si="117"/>
        <v>0</v>
      </c>
      <c r="Z198" s="73">
        <f t="shared" si="117"/>
        <v>0</v>
      </c>
      <c r="AA198" s="73">
        <f t="shared" si="117"/>
        <v>0</v>
      </c>
      <c r="AB198" s="73">
        <f t="shared" si="117"/>
        <v>0</v>
      </c>
      <c r="AC198" s="73">
        <f t="shared" si="117"/>
        <v>0</v>
      </c>
      <c r="AD198" s="73">
        <f t="shared" si="117"/>
        <v>0</v>
      </c>
      <c r="AE198" s="73">
        <f t="shared" si="117"/>
        <v>0</v>
      </c>
      <c r="AF198" s="73">
        <f t="shared" si="117"/>
        <v>0</v>
      </c>
      <c r="AG198" s="73">
        <f t="shared" si="117"/>
        <v>0</v>
      </c>
      <c r="AH198" s="73">
        <f t="shared" si="117"/>
        <v>0</v>
      </c>
      <c r="AI198" s="73">
        <f t="shared" si="117"/>
        <v>0</v>
      </c>
      <c r="AJ198" s="73">
        <f t="shared" si="117"/>
        <v>0</v>
      </c>
      <c r="AK198" s="73">
        <f t="shared" si="117"/>
        <v>0</v>
      </c>
      <c r="AL198" s="73">
        <f t="shared" si="117"/>
        <v>0</v>
      </c>
      <c r="AM198" s="73">
        <f t="shared" si="117"/>
        <v>0</v>
      </c>
    </row>
    <row r="199" spans="1:16352" ht="24.9" customHeight="1">
      <c r="A199" s="254" t="s">
        <v>652</v>
      </c>
      <c r="B199" s="92"/>
      <c r="C199" s="93" t="s">
        <v>172</v>
      </c>
      <c r="D199" s="94">
        <f t="shared" ref="D199:AM199" si="118">+D200</f>
        <v>0</v>
      </c>
      <c r="E199" s="94">
        <f t="shared" si="118"/>
        <v>0</v>
      </c>
      <c r="F199" s="94">
        <f t="shared" si="118"/>
        <v>0</v>
      </c>
      <c r="G199" s="94">
        <f t="shared" si="118"/>
        <v>0</v>
      </c>
      <c r="H199" s="94">
        <f t="shared" si="118"/>
        <v>0</v>
      </c>
      <c r="I199" s="94">
        <f t="shared" si="118"/>
        <v>0</v>
      </c>
      <c r="J199" s="94">
        <f t="shared" si="118"/>
        <v>0</v>
      </c>
      <c r="K199" s="94">
        <f t="shared" si="118"/>
        <v>0</v>
      </c>
      <c r="L199" s="94">
        <f t="shared" si="118"/>
        <v>0</v>
      </c>
      <c r="M199" s="94">
        <f t="shared" si="118"/>
        <v>0</v>
      </c>
      <c r="N199" s="94">
        <f t="shared" si="118"/>
        <v>0</v>
      </c>
      <c r="O199" s="94">
        <f t="shared" si="118"/>
        <v>0</v>
      </c>
      <c r="P199" s="94">
        <f t="shared" si="118"/>
        <v>0</v>
      </c>
      <c r="Q199" s="94">
        <f t="shared" si="118"/>
        <v>0</v>
      </c>
      <c r="R199" s="94">
        <f t="shared" si="118"/>
        <v>0</v>
      </c>
      <c r="S199" s="94">
        <f t="shared" si="118"/>
        <v>0</v>
      </c>
      <c r="T199" s="94">
        <f t="shared" si="118"/>
        <v>0</v>
      </c>
      <c r="U199" s="94">
        <f t="shared" si="118"/>
        <v>0</v>
      </c>
      <c r="V199" s="94">
        <f t="shared" si="118"/>
        <v>0</v>
      </c>
      <c r="W199" s="94">
        <f t="shared" si="118"/>
        <v>0</v>
      </c>
      <c r="X199" s="94">
        <f t="shared" si="118"/>
        <v>0</v>
      </c>
      <c r="Y199" s="94">
        <f t="shared" si="118"/>
        <v>0</v>
      </c>
      <c r="Z199" s="94">
        <f t="shared" si="118"/>
        <v>0</v>
      </c>
      <c r="AA199" s="94">
        <f t="shared" si="118"/>
        <v>0</v>
      </c>
      <c r="AB199" s="94">
        <f t="shared" si="118"/>
        <v>0</v>
      </c>
      <c r="AC199" s="94">
        <f t="shared" si="118"/>
        <v>0</v>
      </c>
      <c r="AD199" s="94">
        <f t="shared" si="118"/>
        <v>0</v>
      </c>
      <c r="AE199" s="94">
        <f t="shared" si="118"/>
        <v>0</v>
      </c>
      <c r="AF199" s="94">
        <f t="shared" si="118"/>
        <v>0</v>
      </c>
      <c r="AG199" s="94">
        <f t="shared" si="118"/>
        <v>0</v>
      </c>
      <c r="AH199" s="94">
        <f t="shared" si="118"/>
        <v>0</v>
      </c>
      <c r="AI199" s="94">
        <f t="shared" si="118"/>
        <v>0</v>
      </c>
      <c r="AJ199" s="94">
        <f t="shared" si="118"/>
        <v>0</v>
      </c>
      <c r="AK199" s="94">
        <f t="shared" si="118"/>
        <v>0</v>
      </c>
      <c r="AL199" s="94">
        <f t="shared" si="118"/>
        <v>0</v>
      </c>
      <c r="AM199" s="94">
        <f t="shared" si="118"/>
        <v>0</v>
      </c>
    </row>
    <row r="200" spans="1:16352" ht="24.9" customHeight="1">
      <c r="A200" s="254">
        <v>5</v>
      </c>
      <c r="B200" s="74">
        <v>5111006</v>
      </c>
      <c r="C200" s="75" t="s">
        <v>172</v>
      </c>
      <c r="D200" s="73">
        <f>SUM(E200:AM200)</f>
        <v>0</v>
      </c>
      <c r="E200" s="73">
        <f t="shared" ref="E200:AM200" si="119">SUMIF($B$283:$B$593,$B$5:$B$279,E$283:E$593)</f>
        <v>0</v>
      </c>
      <c r="F200" s="73">
        <f t="shared" si="119"/>
        <v>0</v>
      </c>
      <c r="G200" s="73">
        <f t="shared" si="119"/>
        <v>0</v>
      </c>
      <c r="H200" s="73">
        <f t="shared" si="119"/>
        <v>0</v>
      </c>
      <c r="I200" s="73">
        <f t="shared" si="119"/>
        <v>0</v>
      </c>
      <c r="J200" s="73">
        <f t="shared" si="119"/>
        <v>0</v>
      </c>
      <c r="K200" s="73">
        <f t="shared" si="119"/>
        <v>0</v>
      </c>
      <c r="L200" s="73">
        <f t="shared" si="119"/>
        <v>0</v>
      </c>
      <c r="M200" s="73">
        <f t="shared" si="119"/>
        <v>0</v>
      </c>
      <c r="N200" s="73">
        <f t="shared" si="119"/>
        <v>0</v>
      </c>
      <c r="O200" s="73">
        <f t="shared" si="119"/>
        <v>0</v>
      </c>
      <c r="P200" s="73">
        <f t="shared" si="119"/>
        <v>0</v>
      </c>
      <c r="Q200" s="73">
        <f t="shared" si="119"/>
        <v>0</v>
      </c>
      <c r="R200" s="73">
        <f t="shared" si="119"/>
        <v>0</v>
      </c>
      <c r="S200" s="73">
        <f t="shared" si="119"/>
        <v>0</v>
      </c>
      <c r="T200" s="73">
        <f t="shared" si="119"/>
        <v>0</v>
      </c>
      <c r="U200" s="73">
        <f t="shared" si="119"/>
        <v>0</v>
      </c>
      <c r="V200" s="73">
        <f t="shared" si="119"/>
        <v>0</v>
      </c>
      <c r="W200" s="73">
        <f t="shared" si="119"/>
        <v>0</v>
      </c>
      <c r="X200" s="73">
        <f t="shared" si="119"/>
        <v>0</v>
      </c>
      <c r="Y200" s="73">
        <f t="shared" si="119"/>
        <v>0</v>
      </c>
      <c r="Z200" s="73">
        <f t="shared" si="119"/>
        <v>0</v>
      </c>
      <c r="AA200" s="73">
        <f t="shared" si="119"/>
        <v>0</v>
      </c>
      <c r="AB200" s="73">
        <f t="shared" si="119"/>
        <v>0</v>
      </c>
      <c r="AC200" s="73">
        <f t="shared" si="119"/>
        <v>0</v>
      </c>
      <c r="AD200" s="73">
        <f t="shared" si="119"/>
        <v>0</v>
      </c>
      <c r="AE200" s="73">
        <f t="shared" si="119"/>
        <v>0</v>
      </c>
      <c r="AF200" s="73">
        <f t="shared" si="119"/>
        <v>0</v>
      </c>
      <c r="AG200" s="73">
        <f t="shared" si="119"/>
        <v>0</v>
      </c>
      <c r="AH200" s="73">
        <f t="shared" si="119"/>
        <v>0</v>
      </c>
      <c r="AI200" s="73">
        <f t="shared" si="119"/>
        <v>0</v>
      </c>
      <c r="AJ200" s="73">
        <f t="shared" si="119"/>
        <v>0</v>
      </c>
      <c r="AK200" s="73">
        <f t="shared" si="119"/>
        <v>0</v>
      </c>
      <c r="AL200" s="73">
        <f t="shared" si="119"/>
        <v>0</v>
      </c>
      <c r="AM200" s="73">
        <f t="shared" si="119"/>
        <v>0</v>
      </c>
    </row>
    <row r="201" spans="1:16352" ht="24.9" customHeight="1">
      <c r="A201" s="254" t="s">
        <v>652</v>
      </c>
      <c r="B201" s="92"/>
      <c r="C201" s="93" t="s">
        <v>532</v>
      </c>
      <c r="D201" s="94">
        <f>SUM(D202:D203)</f>
        <v>0</v>
      </c>
      <c r="E201" s="94">
        <f t="shared" ref="E201:AM201" si="120">SUM(E202:E203)</f>
        <v>0</v>
      </c>
      <c r="F201" s="94">
        <f t="shared" si="120"/>
        <v>0</v>
      </c>
      <c r="G201" s="94">
        <f t="shared" si="120"/>
        <v>0</v>
      </c>
      <c r="H201" s="94">
        <f t="shared" si="120"/>
        <v>0</v>
      </c>
      <c r="I201" s="94">
        <f t="shared" si="120"/>
        <v>0</v>
      </c>
      <c r="J201" s="94">
        <f t="shared" si="120"/>
        <v>0</v>
      </c>
      <c r="K201" s="94">
        <f t="shared" si="120"/>
        <v>0</v>
      </c>
      <c r="L201" s="94">
        <f t="shared" si="120"/>
        <v>0</v>
      </c>
      <c r="M201" s="94">
        <f t="shared" si="120"/>
        <v>0</v>
      </c>
      <c r="N201" s="94">
        <f t="shared" si="120"/>
        <v>0</v>
      </c>
      <c r="O201" s="94">
        <f t="shared" si="120"/>
        <v>0</v>
      </c>
      <c r="P201" s="94">
        <f t="shared" si="120"/>
        <v>0</v>
      </c>
      <c r="Q201" s="94">
        <f t="shared" si="120"/>
        <v>0</v>
      </c>
      <c r="R201" s="94">
        <f t="shared" si="120"/>
        <v>0</v>
      </c>
      <c r="S201" s="94">
        <f t="shared" si="120"/>
        <v>0</v>
      </c>
      <c r="T201" s="94">
        <f t="shared" si="120"/>
        <v>0</v>
      </c>
      <c r="U201" s="94">
        <f t="shared" si="120"/>
        <v>0</v>
      </c>
      <c r="V201" s="94">
        <f t="shared" si="120"/>
        <v>0</v>
      </c>
      <c r="W201" s="94">
        <f t="shared" si="120"/>
        <v>0</v>
      </c>
      <c r="X201" s="94">
        <f t="shared" si="120"/>
        <v>0</v>
      </c>
      <c r="Y201" s="94">
        <f t="shared" si="120"/>
        <v>0</v>
      </c>
      <c r="Z201" s="94">
        <f t="shared" si="120"/>
        <v>0</v>
      </c>
      <c r="AA201" s="94">
        <f t="shared" si="120"/>
        <v>0</v>
      </c>
      <c r="AB201" s="94">
        <f t="shared" si="120"/>
        <v>0</v>
      </c>
      <c r="AC201" s="94">
        <f t="shared" si="120"/>
        <v>0</v>
      </c>
      <c r="AD201" s="94">
        <f t="shared" si="120"/>
        <v>0</v>
      </c>
      <c r="AE201" s="94">
        <f t="shared" si="120"/>
        <v>0</v>
      </c>
      <c r="AF201" s="94">
        <f t="shared" si="120"/>
        <v>0</v>
      </c>
      <c r="AG201" s="94">
        <f t="shared" si="120"/>
        <v>0</v>
      </c>
      <c r="AH201" s="94">
        <f t="shared" si="120"/>
        <v>0</v>
      </c>
      <c r="AI201" s="94">
        <f t="shared" si="120"/>
        <v>0</v>
      </c>
      <c r="AJ201" s="94">
        <f t="shared" si="120"/>
        <v>0</v>
      </c>
      <c r="AK201" s="94">
        <f t="shared" si="120"/>
        <v>0</v>
      </c>
      <c r="AL201" s="94">
        <f t="shared" si="120"/>
        <v>0</v>
      </c>
      <c r="AM201" s="94">
        <f t="shared" si="120"/>
        <v>0</v>
      </c>
    </row>
    <row r="202" spans="1:16352" ht="24.9" customHeight="1">
      <c r="A202" s="254">
        <v>6</v>
      </c>
      <c r="B202" s="96">
        <v>6283001</v>
      </c>
      <c r="C202" s="95" t="s">
        <v>533</v>
      </c>
      <c r="D202" s="73">
        <f>SUM(E202:AM202)</f>
        <v>0</v>
      </c>
      <c r="E202" s="73">
        <f t="shared" ref="E202:N203" si="121">SUMIF($B$283:$B$593,$B$5:$B$279,E$283:E$593)</f>
        <v>0</v>
      </c>
      <c r="F202" s="73">
        <f t="shared" si="121"/>
        <v>0</v>
      </c>
      <c r="G202" s="73">
        <f t="shared" si="121"/>
        <v>0</v>
      </c>
      <c r="H202" s="73">
        <f t="shared" si="121"/>
        <v>0</v>
      </c>
      <c r="I202" s="73">
        <f t="shared" si="121"/>
        <v>0</v>
      </c>
      <c r="J202" s="73">
        <f t="shared" si="121"/>
        <v>0</v>
      </c>
      <c r="K202" s="73">
        <f t="shared" si="121"/>
        <v>0</v>
      </c>
      <c r="L202" s="73">
        <f t="shared" si="121"/>
        <v>0</v>
      </c>
      <c r="M202" s="73">
        <f t="shared" si="121"/>
        <v>0</v>
      </c>
      <c r="N202" s="73">
        <f t="shared" si="121"/>
        <v>0</v>
      </c>
      <c r="O202" s="73">
        <f t="shared" ref="O202:X203" si="122">SUMIF($B$283:$B$593,$B$5:$B$279,O$283:O$593)</f>
        <v>0</v>
      </c>
      <c r="P202" s="73">
        <f t="shared" si="122"/>
        <v>0</v>
      </c>
      <c r="Q202" s="73">
        <f t="shared" si="122"/>
        <v>0</v>
      </c>
      <c r="R202" s="73">
        <f t="shared" si="122"/>
        <v>0</v>
      </c>
      <c r="S202" s="73">
        <f t="shared" si="122"/>
        <v>0</v>
      </c>
      <c r="T202" s="73">
        <f t="shared" si="122"/>
        <v>0</v>
      </c>
      <c r="U202" s="73">
        <f t="shared" si="122"/>
        <v>0</v>
      </c>
      <c r="V202" s="73">
        <f t="shared" si="122"/>
        <v>0</v>
      </c>
      <c r="W202" s="73">
        <f t="shared" si="122"/>
        <v>0</v>
      </c>
      <c r="X202" s="73">
        <f t="shared" si="122"/>
        <v>0</v>
      </c>
      <c r="Y202" s="73">
        <f t="shared" ref="Y202:AM203" si="123">SUMIF($B$283:$B$593,$B$5:$B$279,Y$283:Y$593)</f>
        <v>0</v>
      </c>
      <c r="Z202" s="73">
        <f t="shared" si="123"/>
        <v>0</v>
      </c>
      <c r="AA202" s="73">
        <f t="shared" si="123"/>
        <v>0</v>
      </c>
      <c r="AB202" s="73">
        <f t="shared" si="123"/>
        <v>0</v>
      </c>
      <c r="AC202" s="73">
        <f t="shared" si="123"/>
        <v>0</v>
      </c>
      <c r="AD202" s="73">
        <f t="shared" si="123"/>
        <v>0</v>
      </c>
      <c r="AE202" s="73">
        <f t="shared" si="123"/>
        <v>0</v>
      </c>
      <c r="AF202" s="73">
        <f t="shared" si="123"/>
        <v>0</v>
      </c>
      <c r="AG202" s="73">
        <f t="shared" si="123"/>
        <v>0</v>
      </c>
      <c r="AH202" s="73">
        <f t="shared" si="123"/>
        <v>0</v>
      </c>
      <c r="AI202" s="73">
        <f t="shared" si="123"/>
        <v>0</v>
      </c>
      <c r="AJ202" s="73">
        <f t="shared" si="123"/>
        <v>0</v>
      </c>
      <c r="AK202" s="73">
        <f t="shared" si="123"/>
        <v>0</v>
      </c>
      <c r="AL202" s="73">
        <f t="shared" si="123"/>
        <v>0</v>
      </c>
      <c r="AM202" s="73">
        <f t="shared" si="123"/>
        <v>0</v>
      </c>
    </row>
    <row r="203" spans="1:16352" ht="24.9" customHeight="1">
      <c r="A203" s="254">
        <v>6</v>
      </c>
      <c r="B203" s="74">
        <v>6283002</v>
      </c>
      <c r="C203" s="75" t="s">
        <v>534</v>
      </c>
      <c r="D203" s="73">
        <f>SUM(E203:AM203)</f>
        <v>0</v>
      </c>
      <c r="E203" s="73">
        <f t="shared" si="121"/>
        <v>0</v>
      </c>
      <c r="F203" s="73">
        <f t="shared" si="121"/>
        <v>0</v>
      </c>
      <c r="G203" s="73">
        <f t="shared" si="121"/>
        <v>0</v>
      </c>
      <c r="H203" s="73">
        <f t="shared" si="121"/>
        <v>0</v>
      </c>
      <c r="I203" s="73">
        <f t="shared" si="121"/>
        <v>0</v>
      </c>
      <c r="J203" s="73">
        <f t="shared" si="121"/>
        <v>0</v>
      </c>
      <c r="K203" s="73">
        <f t="shared" si="121"/>
        <v>0</v>
      </c>
      <c r="L203" s="73">
        <f t="shared" si="121"/>
        <v>0</v>
      </c>
      <c r="M203" s="73">
        <f t="shared" si="121"/>
        <v>0</v>
      </c>
      <c r="N203" s="73">
        <f t="shared" si="121"/>
        <v>0</v>
      </c>
      <c r="O203" s="73">
        <f t="shared" si="122"/>
        <v>0</v>
      </c>
      <c r="P203" s="73">
        <f t="shared" si="122"/>
        <v>0</v>
      </c>
      <c r="Q203" s="73">
        <f t="shared" si="122"/>
        <v>0</v>
      </c>
      <c r="R203" s="73">
        <f t="shared" si="122"/>
        <v>0</v>
      </c>
      <c r="S203" s="73">
        <f t="shared" si="122"/>
        <v>0</v>
      </c>
      <c r="T203" s="73">
        <f t="shared" si="122"/>
        <v>0</v>
      </c>
      <c r="U203" s="73">
        <f t="shared" si="122"/>
        <v>0</v>
      </c>
      <c r="V203" s="73">
        <f t="shared" si="122"/>
        <v>0</v>
      </c>
      <c r="W203" s="73">
        <f t="shared" si="122"/>
        <v>0</v>
      </c>
      <c r="X203" s="73">
        <f t="shared" si="122"/>
        <v>0</v>
      </c>
      <c r="Y203" s="73">
        <f t="shared" si="123"/>
        <v>0</v>
      </c>
      <c r="Z203" s="73">
        <f t="shared" si="123"/>
        <v>0</v>
      </c>
      <c r="AA203" s="73">
        <f t="shared" si="123"/>
        <v>0</v>
      </c>
      <c r="AB203" s="73">
        <f t="shared" si="123"/>
        <v>0</v>
      </c>
      <c r="AC203" s="73">
        <f t="shared" si="123"/>
        <v>0</v>
      </c>
      <c r="AD203" s="73">
        <f t="shared" si="123"/>
        <v>0</v>
      </c>
      <c r="AE203" s="73">
        <f t="shared" si="123"/>
        <v>0</v>
      </c>
      <c r="AF203" s="73">
        <f t="shared" si="123"/>
        <v>0</v>
      </c>
      <c r="AG203" s="73">
        <f t="shared" si="123"/>
        <v>0</v>
      </c>
      <c r="AH203" s="73">
        <f t="shared" si="123"/>
        <v>0</v>
      </c>
      <c r="AI203" s="73">
        <f t="shared" si="123"/>
        <v>0</v>
      </c>
      <c r="AJ203" s="73">
        <f t="shared" si="123"/>
        <v>0</v>
      </c>
      <c r="AK203" s="73">
        <f t="shared" si="123"/>
        <v>0</v>
      </c>
      <c r="AL203" s="73">
        <f t="shared" si="123"/>
        <v>0</v>
      </c>
      <c r="AM203" s="73">
        <f t="shared" si="123"/>
        <v>0</v>
      </c>
    </row>
    <row r="204" spans="1:16352" s="172" customFormat="1" ht="24.9" customHeight="1">
      <c r="A204" s="254" t="s">
        <v>652</v>
      </c>
      <c r="B204" s="92"/>
      <c r="C204" s="93" t="s">
        <v>535</v>
      </c>
      <c r="D204" s="94">
        <f t="shared" ref="D204:AM204" si="124">+D205</f>
        <v>0</v>
      </c>
      <c r="E204" s="94">
        <f t="shared" si="124"/>
        <v>0</v>
      </c>
      <c r="F204" s="94">
        <f t="shared" si="124"/>
        <v>0</v>
      </c>
      <c r="G204" s="94">
        <f t="shared" si="124"/>
        <v>0</v>
      </c>
      <c r="H204" s="94">
        <f t="shared" si="124"/>
        <v>0</v>
      </c>
      <c r="I204" s="94">
        <f t="shared" si="124"/>
        <v>0</v>
      </c>
      <c r="J204" s="94">
        <f t="shared" si="124"/>
        <v>0</v>
      </c>
      <c r="K204" s="94">
        <f t="shared" si="124"/>
        <v>0</v>
      </c>
      <c r="L204" s="94">
        <f t="shared" si="124"/>
        <v>0</v>
      </c>
      <c r="M204" s="94">
        <f t="shared" si="124"/>
        <v>0</v>
      </c>
      <c r="N204" s="94">
        <f t="shared" si="124"/>
        <v>0</v>
      </c>
      <c r="O204" s="94">
        <f t="shared" si="124"/>
        <v>0</v>
      </c>
      <c r="P204" s="94">
        <f t="shared" si="124"/>
        <v>0</v>
      </c>
      <c r="Q204" s="94">
        <f t="shared" si="124"/>
        <v>0</v>
      </c>
      <c r="R204" s="94">
        <f t="shared" si="124"/>
        <v>0</v>
      </c>
      <c r="S204" s="94">
        <f t="shared" si="124"/>
        <v>0</v>
      </c>
      <c r="T204" s="94">
        <f t="shared" si="124"/>
        <v>0</v>
      </c>
      <c r="U204" s="94">
        <f t="shared" si="124"/>
        <v>0</v>
      </c>
      <c r="V204" s="94">
        <f t="shared" si="124"/>
        <v>0</v>
      </c>
      <c r="W204" s="94">
        <f t="shared" si="124"/>
        <v>0</v>
      </c>
      <c r="X204" s="94">
        <f t="shared" si="124"/>
        <v>0</v>
      </c>
      <c r="Y204" s="94">
        <f t="shared" si="124"/>
        <v>0</v>
      </c>
      <c r="Z204" s="94">
        <f t="shared" si="124"/>
        <v>0</v>
      </c>
      <c r="AA204" s="94">
        <f t="shared" si="124"/>
        <v>0</v>
      </c>
      <c r="AB204" s="94">
        <f t="shared" si="124"/>
        <v>0</v>
      </c>
      <c r="AC204" s="94">
        <f t="shared" si="124"/>
        <v>0</v>
      </c>
      <c r="AD204" s="94">
        <f t="shared" si="124"/>
        <v>0</v>
      </c>
      <c r="AE204" s="94">
        <f t="shared" si="124"/>
        <v>0</v>
      </c>
      <c r="AF204" s="94">
        <f t="shared" si="124"/>
        <v>0</v>
      </c>
      <c r="AG204" s="94">
        <f t="shared" si="124"/>
        <v>0</v>
      </c>
      <c r="AH204" s="94">
        <f t="shared" si="124"/>
        <v>0</v>
      </c>
      <c r="AI204" s="94">
        <f t="shared" si="124"/>
        <v>0</v>
      </c>
      <c r="AJ204" s="94">
        <f t="shared" si="124"/>
        <v>0</v>
      </c>
      <c r="AK204" s="94">
        <f t="shared" si="124"/>
        <v>0</v>
      </c>
      <c r="AL204" s="94">
        <f t="shared" si="124"/>
        <v>0</v>
      </c>
      <c r="AM204" s="94">
        <f t="shared" si="124"/>
        <v>0</v>
      </c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3"/>
      <c r="DG204" s="223"/>
      <c r="DH204" s="223"/>
      <c r="DI204" s="223"/>
      <c r="DJ204" s="223"/>
      <c r="DK204" s="223"/>
      <c r="DL204" s="223"/>
      <c r="DM204" s="223"/>
      <c r="DN204" s="223"/>
      <c r="DO204" s="223"/>
      <c r="DP204" s="223"/>
      <c r="DQ204" s="223"/>
      <c r="DR204" s="223"/>
      <c r="DS204" s="223"/>
      <c r="DT204" s="223"/>
      <c r="DU204" s="223"/>
      <c r="DV204" s="223"/>
      <c r="DW204" s="223"/>
      <c r="DX204" s="223"/>
      <c r="DY204" s="223"/>
      <c r="DZ204" s="223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M204" s="223"/>
      <c r="EN204" s="223"/>
      <c r="EO204" s="223"/>
      <c r="EP204" s="223"/>
      <c r="EQ204" s="223"/>
      <c r="ER204" s="223"/>
      <c r="ES204" s="223"/>
      <c r="ET204" s="223"/>
      <c r="EU204" s="223"/>
      <c r="EV204" s="223"/>
      <c r="EW204" s="223"/>
      <c r="EX204" s="223"/>
      <c r="EY204" s="223"/>
      <c r="EZ204" s="223"/>
      <c r="FA204" s="223"/>
      <c r="FB204" s="223"/>
      <c r="FC204" s="223"/>
      <c r="FD204" s="223"/>
      <c r="FE204" s="223"/>
      <c r="FF204" s="223"/>
      <c r="FG204" s="223"/>
      <c r="FH204" s="223"/>
      <c r="FI204" s="223"/>
      <c r="FJ204" s="223"/>
      <c r="FK204" s="223"/>
      <c r="FL204" s="223"/>
      <c r="FM204" s="223"/>
      <c r="FN204" s="223"/>
      <c r="FO204" s="223"/>
      <c r="FP204" s="223"/>
      <c r="FQ204" s="223"/>
      <c r="FR204" s="223"/>
      <c r="FS204" s="223"/>
      <c r="FT204" s="223"/>
      <c r="FU204" s="223"/>
      <c r="FV204" s="223"/>
      <c r="FW204" s="223"/>
      <c r="FX204" s="223"/>
      <c r="FY204" s="223"/>
      <c r="FZ204" s="223"/>
      <c r="GA204" s="223"/>
      <c r="GB204" s="223"/>
      <c r="GC204" s="223"/>
      <c r="GD204" s="223"/>
      <c r="GE204" s="223"/>
      <c r="GF204" s="223"/>
      <c r="GG204" s="223"/>
      <c r="GH204" s="223"/>
      <c r="GI204" s="223"/>
      <c r="GJ204" s="223"/>
      <c r="GK204" s="223"/>
      <c r="GL204" s="223"/>
      <c r="GM204" s="223"/>
      <c r="GN204" s="223"/>
      <c r="GO204" s="223"/>
      <c r="GP204" s="223"/>
      <c r="GQ204" s="223"/>
      <c r="GR204" s="223"/>
      <c r="GS204" s="223"/>
      <c r="GT204" s="223"/>
      <c r="GU204" s="223"/>
      <c r="GV204" s="223"/>
      <c r="GW204" s="223"/>
      <c r="GX204" s="223"/>
      <c r="GY204" s="223"/>
      <c r="GZ204" s="223"/>
      <c r="HA204" s="223"/>
      <c r="HB204" s="223"/>
      <c r="HC204" s="223"/>
      <c r="HD204" s="223"/>
      <c r="HE204" s="223"/>
      <c r="HF204" s="223"/>
      <c r="HG204" s="223"/>
      <c r="HH204" s="223"/>
      <c r="HI204" s="223"/>
      <c r="HJ204" s="223"/>
      <c r="HK204" s="223"/>
      <c r="HL204" s="223"/>
      <c r="HM204" s="223"/>
      <c r="HN204" s="223"/>
      <c r="HO204" s="223"/>
      <c r="HP204" s="223"/>
      <c r="HQ204" s="223"/>
      <c r="HR204" s="223"/>
      <c r="HS204" s="223"/>
      <c r="HT204" s="223"/>
      <c r="HU204" s="223"/>
      <c r="HV204" s="223"/>
      <c r="HW204" s="223"/>
      <c r="HX204" s="223"/>
      <c r="HY204" s="223"/>
      <c r="HZ204" s="223"/>
      <c r="IA204" s="223"/>
      <c r="IB204" s="223"/>
      <c r="IC204" s="223"/>
      <c r="ID204" s="223"/>
      <c r="IE204" s="223"/>
      <c r="IF204" s="223"/>
      <c r="IG204" s="223"/>
      <c r="IH204" s="223"/>
      <c r="II204" s="223"/>
      <c r="IJ204" s="223"/>
      <c r="IK204" s="223"/>
      <c r="IL204" s="223"/>
      <c r="IM204" s="223"/>
      <c r="IN204" s="223"/>
      <c r="IO204" s="223"/>
      <c r="IP204" s="223"/>
      <c r="IQ204" s="223"/>
      <c r="IR204" s="223"/>
      <c r="IS204" s="223"/>
      <c r="IT204" s="223"/>
      <c r="IU204" s="223"/>
      <c r="IV204" s="223"/>
      <c r="IW204" s="223"/>
      <c r="IX204" s="223"/>
      <c r="IY204" s="223"/>
      <c r="IZ204" s="223"/>
      <c r="JA204" s="223"/>
      <c r="JB204" s="223"/>
      <c r="JC204" s="223"/>
      <c r="JD204" s="223"/>
      <c r="JE204" s="223"/>
      <c r="JF204" s="223"/>
      <c r="JG204" s="223"/>
      <c r="JH204" s="223"/>
      <c r="JI204" s="223"/>
      <c r="JJ204" s="223"/>
      <c r="JK204" s="223"/>
      <c r="JL204" s="223"/>
      <c r="JM204" s="223"/>
      <c r="JN204" s="223"/>
      <c r="JO204" s="223"/>
      <c r="JP204" s="223"/>
      <c r="JQ204" s="223"/>
      <c r="JR204" s="223"/>
      <c r="JS204" s="223"/>
      <c r="JT204" s="223"/>
      <c r="JU204" s="223"/>
      <c r="JV204" s="223"/>
      <c r="JW204" s="223"/>
      <c r="JX204" s="223"/>
      <c r="JY204" s="223"/>
      <c r="JZ204" s="223"/>
      <c r="KA204" s="223"/>
      <c r="KB204" s="223"/>
      <c r="KC204" s="223"/>
      <c r="KD204" s="223"/>
      <c r="KE204" s="223"/>
      <c r="KF204" s="223"/>
      <c r="KG204" s="223"/>
      <c r="KH204" s="223"/>
      <c r="KI204" s="223"/>
      <c r="KJ204" s="223"/>
      <c r="KK204" s="223"/>
      <c r="KL204" s="223"/>
      <c r="KM204" s="223"/>
      <c r="KN204" s="223"/>
      <c r="KO204" s="223"/>
      <c r="KP204" s="223"/>
      <c r="KQ204" s="223"/>
      <c r="KR204" s="223"/>
      <c r="KS204" s="223"/>
      <c r="KT204" s="223"/>
      <c r="KU204" s="223"/>
      <c r="KV204" s="223"/>
      <c r="KW204" s="223"/>
      <c r="KX204" s="223"/>
      <c r="KY204" s="223"/>
      <c r="KZ204" s="223"/>
      <c r="LA204" s="223"/>
      <c r="LB204" s="223"/>
      <c r="LC204" s="223"/>
      <c r="LD204" s="223"/>
      <c r="LE204" s="223"/>
      <c r="LF204" s="223"/>
      <c r="LG204" s="223"/>
      <c r="LH204" s="223"/>
      <c r="LI204" s="223"/>
      <c r="LJ204" s="223"/>
      <c r="LK204" s="223"/>
      <c r="LL204" s="223"/>
      <c r="LM204" s="223"/>
      <c r="LN204" s="223"/>
      <c r="LO204" s="223"/>
      <c r="LP204" s="223"/>
      <c r="LQ204" s="223"/>
      <c r="LR204" s="223"/>
      <c r="LS204" s="223"/>
      <c r="LT204" s="223"/>
      <c r="LU204" s="223"/>
      <c r="LV204" s="223"/>
      <c r="LW204" s="223"/>
      <c r="LX204" s="223"/>
      <c r="LY204" s="223"/>
      <c r="LZ204" s="223"/>
      <c r="MA204" s="223"/>
      <c r="MB204" s="223"/>
      <c r="MC204" s="223"/>
      <c r="MD204" s="223"/>
      <c r="ME204" s="223"/>
      <c r="MF204" s="223"/>
      <c r="MG204" s="223"/>
      <c r="MH204" s="223"/>
      <c r="MI204" s="223"/>
      <c r="MJ204" s="223"/>
      <c r="MK204" s="223"/>
      <c r="ML204" s="223"/>
      <c r="MM204" s="223"/>
      <c r="MN204" s="223"/>
      <c r="MO204" s="223"/>
      <c r="MP204" s="223"/>
      <c r="MQ204" s="223"/>
      <c r="MR204" s="223"/>
      <c r="MS204" s="223"/>
      <c r="MT204" s="223"/>
      <c r="MU204" s="223"/>
      <c r="MV204" s="223"/>
      <c r="MW204" s="223"/>
      <c r="MX204" s="223"/>
      <c r="MY204" s="223"/>
      <c r="MZ204" s="223"/>
      <c r="NA204" s="223"/>
      <c r="NB204" s="223"/>
      <c r="NC204" s="223"/>
      <c r="ND204" s="223"/>
      <c r="NE204" s="223"/>
      <c r="NF204" s="223"/>
      <c r="NG204" s="223"/>
      <c r="NH204" s="223"/>
      <c r="NI204" s="223"/>
      <c r="NJ204" s="223"/>
      <c r="NK204" s="223"/>
      <c r="NL204" s="223"/>
      <c r="NM204" s="223"/>
      <c r="NN204" s="223"/>
      <c r="NO204" s="223"/>
      <c r="NP204" s="223"/>
      <c r="NQ204" s="223"/>
      <c r="NR204" s="223"/>
      <c r="NS204" s="223"/>
      <c r="NT204" s="223"/>
      <c r="NU204" s="223"/>
      <c r="NV204" s="223"/>
      <c r="NW204" s="223"/>
      <c r="NX204" s="223"/>
      <c r="NY204" s="223"/>
      <c r="NZ204" s="223"/>
      <c r="OA204" s="223"/>
      <c r="OB204" s="223"/>
      <c r="OC204" s="223"/>
      <c r="OD204" s="223"/>
      <c r="OE204" s="223"/>
      <c r="OF204" s="223"/>
      <c r="OG204" s="223"/>
      <c r="OH204" s="223"/>
      <c r="OI204" s="223"/>
      <c r="OJ204" s="223"/>
      <c r="OK204" s="223"/>
      <c r="OL204" s="223"/>
      <c r="OM204" s="223"/>
      <c r="ON204" s="223"/>
      <c r="OO204" s="223"/>
      <c r="OP204" s="223"/>
      <c r="OQ204" s="223"/>
      <c r="OR204" s="223"/>
      <c r="OS204" s="223"/>
      <c r="OT204" s="223"/>
      <c r="OU204" s="223"/>
      <c r="OV204" s="223"/>
      <c r="OW204" s="223"/>
      <c r="OX204" s="223"/>
      <c r="OY204" s="223"/>
      <c r="OZ204" s="223"/>
      <c r="PA204" s="223"/>
      <c r="PB204" s="223"/>
      <c r="PC204" s="223"/>
      <c r="PD204" s="223"/>
      <c r="PE204" s="223"/>
      <c r="PF204" s="223"/>
      <c r="PG204" s="223"/>
      <c r="PH204" s="223"/>
      <c r="PI204" s="223"/>
      <c r="PJ204" s="223"/>
      <c r="PK204" s="223"/>
      <c r="PL204" s="223"/>
      <c r="PM204" s="223"/>
      <c r="PN204" s="223"/>
      <c r="PO204" s="223"/>
      <c r="PP204" s="223"/>
      <c r="PQ204" s="223"/>
      <c r="PR204" s="223"/>
      <c r="PS204" s="223"/>
      <c r="PT204" s="223"/>
      <c r="PU204" s="223"/>
      <c r="PV204" s="223"/>
      <c r="PW204" s="223"/>
      <c r="PX204" s="223"/>
      <c r="PY204" s="223"/>
      <c r="PZ204" s="223"/>
      <c r="QA204" s="223"/>
      <c r="QB204" s="223"/>
      <c r="QC204" s="223"/>
      <c r="QD204" s="223"/>
      <c r="QE204" s="223"/>
      <c r="QF204" s="223"/>
      <c r="QG204" s="223"/>
      <c r="QH204" s="223"/>
      <c r="QI204" s="223"/>
      <c r="QJ204" s="223"/>
      <c r="QK204" s="223"/>
      <c r="QL204" s="223"/>
      <c r="QM204" s="223"/>
      <c r="QN204" s="223"/>
      <c r="QO204" s="223"/>
      <c r="QP204" s="223"/>
      <c r="QQ204" s="223"/>
      <c r="QR204" s="223"/>
      <c r="QS204" s="223"/>
      <c r="QT204" s="223"/>
      <c r="QU204" s="223"/>
      <c r="QV204" s="223"/>
      <c r="QW204" s="223"/>
      <c r="QX204" s="223"/>
      <c r="QY204" s="223"/>
      <c r="QZ204" s="223"/>
      <c r="RA204" s="223"/>
      <c r="RB204" s="223"/>
      <c r="RC204" s="223"/>
      <c r="RD204" s="223"/>
      <c r="RE204" s="223"/>
      <c r="RF204" s="223"/>
      <c r="RG204" s="223"/>
      <c r="RH204" s="223"/>
      <c r="RI204" s="223"/>
      <c r="RJ204" s="223"/>
      <c r="RK204" s="223"/>
      <c r="RL204" s="223"/>
      <c r="RM204" s="223"/>
      <c r="RN204" s="223"/>
      <c r="RO204" s="223"/>
      <c r="RP204" s="223"/>
      <c r="RQ204" s="223"/>
      <c r="RR204" s="223"/>
      <c r="RS204" s="223"/>
      <c r="RT204" s="223"/>
      <c r="RU204" s="223"/>
      <c r="RV204" s="223"/>
      <c r="RW204" s="223"/>
      <c r="RX204" s="223"/>
      <c r="RY204" s="223"/>
      <c r="RZ204" s="223"/>
      <c r="SA204" s="223"/>
      <c r="SB204" s="223"/>
      <c r="SC204" s="223"/>
      <c r="SD204" s="223"/>
      <c r="SE204" s="223"/>
      <c r="SF204" s="223"/>
      <c r="SG204" s="223"/>
      <c r="SH204" s="223"/>
      <c r="SI204" s="223"/>
      <c r="SJ204" s="223"/>
      <c r="SK204" s="223"/>
      <c r="SL204" s="223"/>
      <c r="SM204" s="223"/>
      <c r="SN204" s="223"/>
      <c r="SO204" s="223"/>
      <c r="SP204" s="223"/>
      <c r="SQ204" s="223"/>
      <c r="SR204" s="223"/>
      <c r="SS204" s="223"/>
      <c r="ST204" s="223"/>
      <c r="SU204" s="223"/>
      <c r="SV204" s="223"/>
      <c r="SW204" s="223"/>
      <c r="SX204" s="223"/>
      <c r="SY204" s="223"/>
      <c r="SZ204" s="223"/>
      <c r="TA204" s="223"/>
      <c r="TB204" s="223"/>
      <c r="TC204" s="223"/>
      <c r="TD204" s="223"/>
      <c r="TE204" s="223"/>
      <c r="TF204" s="223"/>
      <c r="TG204" s="223"/>
      <c r="TH204" s="223"/>
      <c r="TI204" s="223"/>
      <c r="TJ204" s="223"/>
      <c r="TK204" s="223"/>
      <c r="TL204" s="223"/>
      <c r="TM204" s="223"/>
      <c r="TN204" s="223"/>
      <c r="TO204" s="223"/>
      <c r="TP204" s="223"/>
      <c r="TQ204" s="223"/>
      <c r="TR204" s="223"/>
      <c r="TS204" s="223"/>
      <c r="TT204" s="223"/>
      <c r="TU204" s="223"/>
      <c r="TV204" s="223"/>
      <c r="TW204" s="223"/>
      <c r="TX204" s="223"/>
      <c r="TY204" s="223"/>
      <c r="TZ204" s="223"/>
      <c r="UA204" s="223"/>
      <c r="UB204" s="223"/>
      <c r="UC204" s="223"/>
      <c r="UD204" s="223"/>
      <c r="UE204" s="223"/>
      <c r="UF204" s="223"/>
      <c r="UG204" s="223"/>
      <c r="UH204" s="223"/>
      <c r="UI204" s="223"/>
      <c r="UJ204" s="223"/>
      <c r="UK204" s="223"/>
      <c r="UL204" s="223"/>
      <c r="UM204" s="223"/>
      <c r="UN204" s="223"/>
      <c r="UO204" s="223"/>
      <c r="UP204" s="223"/>
      <c r="UQ204" s="223"/>
      <c r="UR204" s="223"/>
      <c r="US204" s="223"/>
      <c r="UT204" s="223"/>
      <c r="UU204" s="223"/>
      <c r="UV204" s="223"/>
      <c r="UW204" s="223"/>
      <c r="UX204" s="223"/>
      <c r="UY204" s="223"/>
      <c r="UZ204" s="223"/>
      <c r="VA204" s="223"/>
      <c r="VB204" s="223"/>
      <c r="VC204" s="223"/>
      <c r="VD204" s="223"/>
      <c r="VE204" s="223"/>
      <c r="VF204" s="223"/>
      <c r="VG204" s="223"/>
      <c r="VH204" s="223"/>
      <c r="VI204" s="223"/>
      <c r="VJ204" s="223"/>
      <c r="VK204" s="223"/>
      <c r="VL204" s="223"/>
      <c r="VM204" s="223"/>
      <c r="VN204" s="223"/>
      <c r="VO204" s="223"/>
      <c r="VP204" s="223"/>
      <c r="VQ204" s="223"/>
      <c r="VR204" s="223"/>
      <c r="VS204" s="223"/>
      <c r="VT204" s="223"/>
      <c r="VU204" s="223"/>
      <c r="VV204" s="223"/>
      <c r="VW204" s="223"/>
      <c r="VX204" s="223"/>
      <c r="VY204" s="223"/>
      <c r="VZ204" s="223"/>
      <c r="WA204" s="223"/>
      <c r="WB204" s="223"/>
      <c r="WC204" s="223"/>
      <c r="WD204" s="223"/>
      <c r="WE204" s="223"/>
      <c r="WF204" s="223"/>
      <c r="WG204" s="223"/>
      <c r="WH204" s="223"/>
      <c r="WI204" s="223"/>
      <c r="WJ204" s="223"/>
      <c r="WK204" s="223"/>
      <c r="WL204" s="223"/>
      <c r="WM204" s="223"/>
      <c r="WN204" s="223"/>
      <c r="WO204" s="223"/>
      <c r="WP204" s="223"/>
      <c r="WQ204" s="223"/>
      <c r="WR204" s="223"/>
      <c r="WS204" s="223"/>
      <c r="WT204" s="223"/>
      <c r="WU204" s="223"/>
      <c r="WV204" s="223"/>
      <c r="WW204" s="223"/>
      <c r="WX204" s="223"/>
      <c r="WY204" s="223"/>
      <c r="WZ204" s="223"/>
      <c r="XA204" s="223"/>
      <c r="XB204" s="223"/>
      <c r="XC204" s="223"/>
      <c r="XD204" s="223"/>
      <c r="XE204" s="223"/>
      <c r="XF204" s="223"/>
      <c r="XG204" s="223"/>
      <c r="XH204" s="223"/>
      <c r="XI204" s="223"/>
      <c r="XJ204" s="223"/>
      <c r="XK204" s="223"/>
      <c r="XL204" s="223"/>
      <c r="XM204" s="223"/>
      <c r="XN204" s="223"/>
      <c r="XO204" s="223"/>
      <c r="XP204" s="223"/>
      <c r="XQ204" s="223"/>
      <c r="XR204" s="223"/>
      <c r="XS204" s="223"/>
      <c r="XT204" s="223"/>
      <c r="XU204" s="223"/>
      <c r="XV204" s="223"/>
      <c r="XW204" s="223"/>
      <c r="XX204" s="223"/>
      <c r="XY204" s="223"/>
      <c r="XZ204" s="223"/>
      <c r="YA204" s="223"/>
      <c r="YB204" s="223"/>
      <c r="YC204" s="223"/>
      <c r="YD204" s="223"/>
      <c r="YE204" s="223"/>
      <c r="YF204" s="223"/>
      <c r="YG204" s="223"/>
      <c r="YH204" s="223"/>
      <c r="YI204" s="223"/>
      <c r="YJ204" s="223"/>
      <c r="YK204" s="223"/>
      <c r="YL204" s="223"/>
      <c r="YM204" s="223"/>
      <c r="YN204" s="223"/>
      <c r="YO204" s="223"/>
      <c r="YP204" s="223"/>
      <c r="YQ204" s="223"/>
      <c r="YR204" s="223"/>
      <c r="YS204" s="223"/>
      <c r="YT204" s="223"/>
      <c r="YU204" s="223"/>
      <c r="YV204" s="223"/>
      <c r="YW204" s="223"/>
      <c r="YX204" s="223"/>
      <c r="YY204" s="223"/>
      <c r="YZ204" s="223"/>
      <c r="ZA204" s="223"/>
      <c r="ZB204" s="223"/>
      <c r="ZC204" s="223"/>
      <c r="ZD204" s="223"/>
      <c r="ZE204" s="223"/>
      <c r="ZF204" s="223"/>
      <c r="ZG204" s="223"/>
      <c r="ZH204" s="223"/>
      <c r="ZI204" s="223"/>
      <c r="ZJ204" s="223"/>
      <c r="ZK204" s="223"/>
      <c r="ZL204" s="223"/>
      <c r="ZM204" s="223"/>
      <c r="ZN204" s="223"/>
      <c r="ZO204" s="223"/>
      <c r="ZP204" s="223"/>
      <c r="ZQ204" s="223"/>
      <c r="ZR204" s="223"/>
      <c r="ZS204" s="223"/>
      <c r="ZT204" s="223"/>
      <c r="ZU204" s="223"/>
      <c r="ZV204" s="223"/>
      <c r="ZW204" s="223"/>
      <c r="ZX204" s="223"/>
      <c r="ZY204" s="223"/>
      <c r="ZZ204" s="223"/>
      <c r="AAA204" s="223"/>
      <c r="AAB204" s="223"/>
      <c r="AAC204" s="223"/>
      <c r="AAD204" s="223"/>
      <c r="AAE204" s="223"/>
      <c r="AAF204" s="223"/>
      <c r="AAG204" s="223"/>
      <c r="AAH204" s="223"/>
      <c r="AAI204" s="223"/>
      <c r="AAJ204" s="223"/>
      <c r="AAK204" s="223"/>
      <c r="AAL204" s="223"/>
      <c r="AAM204" s="223"/>
      <c r="AAN204" s="223"/>
      <c r="AAO204" s="223"/>
      <c r="AAP204" s="223"/>
      <c r="AAQ204" s="223"/>
      <c r="AAR204" s="223"/>
      <c r="AAS204" s="223"/>
      <c r="AAT204" s="223"/>
      <c r="AAU204" s="223"/>
      <c r="AAV204" s="223"/>
      <c r="AAW204" s="223"/>
      <c r="AAX204" s="223"/>
      <c r="AAY204" s="223"/>
      <c r="AAZ204" s="223"/>
      <c r="ABA204" s="223"/>
      <c r="ABB204" s="223"/>
      <c r="ABC204" s="223"/>
      <c r="ABD204" s="223"/>
      <c r="ABE204" s="223"/>
      <c r="ABF204" s="223"/>
      <c r="ABG204" s="223"/>
      <c r="ABH204" s="223"/>
      <c r="ABI204" s="223"/>
      <c r="ABJ204" s="223"/>
      <c r="ABK204" s="223"/>
      <c r="ABL204" s="223"/>
      <c r="ABM204" s="223"/>
      <c r="ABN204" s="223"/>
      <c r="ABO204" s="223"/>
      <c r="ABP204" s="223"/>
      <c r="ABQ204" s="223"/>
      <c r="ABR204" s="223"/>
      <c r="ABS204" s="223"/>
      <c r="ABT204" s="223"/>
      <c r="ABU204" s="223"/>
      <c r="ABV204" s="223"/>
      <c r="ABW204" s="223"/>
      <c r="ABX204" s="223"/>
      <c r="ABY204" s="223"/>
      <c r="ABZ204" s="223"/>
      <c r="ACA204" s="223"/>
      <c r="ACB204" s="223"/>
      <c r="ACC204" s="223"/>
      <c r="ACD204" s="223"/>
      <c r="ACE204" s="223"/>
      <c r="ACF204" s="223"/>
      <c r="ACG204" s="223"/>
      <c r="ACH204" s="223"/>
      <c r="ACI204" s="223"/>
      <c r="ACJ204" s="223"/>
      <c r="ACK204" s="223"/>
      <c r="ACL204" s="223"/>
      <c r="ACM204" s="223"/>
      <c r="ACN204" s="223"/>
      <c r="ACO204" s="223"/>
      <c r="ACP204" s="223"/>
      <c r="ACQ204" s="223"/>
      <c r="ACR204" s="223"/>
      <c r="ACS204" s="223"/>
      <c r="ACT204" s="223"/>
      <c r="ACU204" s="223"/>
      <c r="ACV204" s="223"/>
      <c r="ACW204" s="223"/>
      <c r="ACX204" s="223"/>
      <c r="ACY204" s="223"/>
      <c r="ACZ204" s="223"/>
      <c r="ADA204" s="223"/>
      <c r="ADB204" s="223"/>
      <c r="ADC204" s="223"/>
      <c r="ADD204" s="223"/>
      <c r="ADE204" s="223"/>
      <c r="ADF204" s="223"/>
      <c r="ADG204" s="223"/>
      <c r="ADH204" s="223"/>
      <c r="ADI204" s="223"/>
      <c r="ADJ204" s="223"/>
      <c r="ADK204" s="223"/>
      <c r="ADL204" s="223"/>
      <c r="ADM204" s="223"/>
      <c r="ADN204" s="223"/>
      <c r="ADO204" s="223"/>
      <c r="ADP204" s="223"/>
      <c r="ADQ204" s="223"/>
      <c r="ADR204" s="223"/>
      <c r="ADS204" s="223"/>
      <c r="ADT204" s="223"/>
      <c r="ADU204" s="223"/>
      <c r="ADV204" s="223"/>
      <c r="ADW204" s="223"/>
      <c r="ADX204" s="223"/>
      <c r="ADY204" s="223"/>
      <c r="ADZ204" s="223"/>
      <c r="AEA204" s="223"/>
      <c r="AEB204" s="223"/>
      <c r="AEC204" s="223"/>
      <c r="AED204" s="223"/>
      <c r="AEE204" s="223"/>
      <c r="AEF204" s="223"/>
      <c r="AEG204" s="223"/>
      <c r="AEH204" s="223"/>
      <c r="AEI204" s="223"/>
      <c r="AEJ204" s="223"/>
      <c r="AEK204" s="223"/>
      <c r="AEL204" s="223"/>
      <c r="AEM204" s="223"/>
      <c r="AEN204" s="223"/>
      <c r="AEO204" s="223"/>
      <c r="AEP204" s="223"/>
      <c r="AEQ204" s="223"/>
      <c r="AER204" s="223"/>
      <c r="AES204" s="223"/>
      <c r="AET204" s="223"/>
      <c r="AEU204" s="223"/>
      <c r="AEV204" s="223"/>
      <c r="AEW204" s="223"/>
      <c r="AEX204" s="223"/>
      <c r="AEY204" s="223"/>
      <c r="AEZ204" s="223"/>
      <c r="AFA204" s="223"/>
      <c r="AFB204" s="223"/>
      <c r="AFC204" s="223"/>
      <c r="AFD204" s="223"/>
      <c r="AFE204" s="223"/>
      <c r="AFF204" s="223"/>
      <c r="AFG204" s="223"/>
      <c r="AFH204" s="223"/>
      <c r="AFI204" s="223"/>
      <c r="AFJ204" s="223"/>
      <c r="AFK204" s="223"/>
      <c r="AFL204" s="223"/>
      <c r="AFM204" s="223"/>
      <c r="AFN204" s="223"/>
      <c r="AFO204" s="223"/>
      <c r="AFP204" s="223"/>
      <c r="AFQ204" s="223"/>
      <c r="AFR204" s="223"/>
      <c r="AFS204" s="223"/>
      <c r="AFT204" s="223"/>
      <c r="AFU204" s="223"/>
      <c r="AFV204" s="223"/>
      <c r="AFW204" s="223"/>
      <c r="AFX204" s="223"/>
      <c r="AFY204" s="223"/>
      <c r="AFZ204" s="223"/>
      <c r="AGA204" s="223"/>
      <c r="AGB204" s="223"/>
      <c r="AGC204" s="223"/>
      <c r="AGD204" s="223"/>
      <c r="AGE204" s="223"/>
      <c r="AGF204" s="223"/>
      <c r="AGG204" s="223"/>
      <c r="AGH204" s="223"/>
      <c r="AGI204" s="223"/>
      <c r="AGJ204" s="223"/>
      <c r="AGK204" s="223"/>
      <c r="AGL204" s="223"/>
      <c r="AGM204" s="223"/>
      <c r="AGN204" s="223"/>
      <c r="AGO204" s="223"/>
      <c r="AGP204" s="223"/>
      <c r="AGQ204" s="223"/>
      <c r="AGR204" s="223"/>
      <c r="AGS204" s="223"/>
      <c r="AGT204" s="223"/>
      <c r="AGU204" s="223"/>
      <c r="AGV204" s="223"/>
      <c r="AGW204" s="223"/>
      <c r="AGX204" s="223"/>
      <c r="AGY204" s="223"/>
      <c r="AGZ204" s="223"/>
      <c r="AHA204" s="223"/>
      <c r="AHB204" s="223"/>
      <c r="AHC204" s="223"/>
      <c r="AHD204" s="223"/>
      <c r="AHE204" s="223"/>
      <c r="AHF204" s="223"/>
      <c r="AHG204" s="223"/>
      <c r="AHH204" s="223"/>
      <c r="AHI204" s="223"/>
      <c r="AHJ204" s="223"/>
      <c r="AHK204" s="223"/>
      <c r="AHL204" s="223"/>
      <c r="AHM204" s="223"/>
      <c r="AHN204" s="223"/>
      <c r="AHO204" s="223"/>
      <c r="AHP204" s="223"/>
      <c r="AHQ204" s="223"/>
      <c r="AHR204" s="223"/>
      <c r="AHS204" s="223"/>
      <c r="AHT204" s="223"/>
      <c r="AHU204" s="223"/>
      <c r="AHV204" s="223"/>
      <c r="AHW204" s="223"/>
      <c r="AHX204" s="223"/>
      <c r="AHY204" s="223"/>
      <c r="AHZ204" s="223"/>
      <c r="AIA204" s="223"/>
      <c r="AIB204" s="223"/>
      <c r="AIC204" s="223"/>
      <c r="AID204" s="223"/>
      <c r="AIE204" s="223"/>
      <c r="AIF204" s="223"/>
      <c r="AIG204" s="223"/>
      <c r="AIH204" s="223"/>
      <c r="AII204" s="223"/>
      <c r="AIJ204" s="223"/>
      <c r="AIK204" s="223"/>
      <c r="AIL204" s="223"/>
      <c r="AIM204" s="223"/>
      <c r="AIN204" s="223"/>
      <c r="AIO204" s="223"/>
      <c r="AIP204" s="223"/>
      <c r="AIQ204" s="223"/>
      <c r="AIR204" s="223"/>
      <c r="AIS204" s="223"/>
      <c r="AIT204" s="223"/>
      <c r="AIU204" s="223"/>
      <c r="AIV204" s="223"/>
      <c r="AIW204" s="223"/>
      <c r="AIX204" s="223"/>
      <c r="AIY204" s="223"/>
      <c r="AIZ204" s="223"/>
      <c r="AJA204" s="223"/>
      <c r="AJB204" s="223"/>
      <c r="AJC204" s="223"/>
      <c r="AJD204" s="223"/>
      <c r="AJE204" s="223"/>
      <c r="AJF204" s="223"/>
      <c r="AJG204" s="223"/>
      <c r="AJH204" s="223"/>
      <c r="AJI204" s="223"/>
      <c r="AJJ204" s="223"/>
      <c r="AJK204" s="223"/>
      <c r="AJL204" s="223"/>
      <c r="AJM204" s="223"/>
      <c r="AJN204" s="223"/>
      <c r="AJO204" s="223"/>
      <c r="AJP204" s="223"/>
      <c r="AJQ204" s="223"/>
      <c r="AJR204" s="223"/>
      <c r="AJS204" s="223"/>
      <c r="AJT204" s="223"/>
      <c r="AJU204" s="223"/>
      <c r="AJV204" s="223"/>
      <c r="AJW204" s="223"/>
      <c r="AJX204" s="223"/>
      <c r="AJY204" s="223"/>
      <c r="AJZ204" s="223"/>
      <c r="AKA204" s="223"/>
      <c r="AKB204" s="223"/>
      <c r="AKC204" s="223"/>
      <c r="AKD204" s="223"/>
      <c r="AKE204" s="223"/>
      <c r="AKF204" s="223"/>
      <c r="AKG204" s="223"/>
      <c r="AKH204" s="223"/>
      <c r="AKI204" s="223"/>
      <c r="AKJ204" s="223"/>
      <c r="AKK204" s="223"/>
      <c r="AKL204" s="223"/>
      <c r="AKM204" s="223"/>
      <c r="AKN204" s="223"/>
      <c r="AKO204" s="223"/>
      <c r="AKP204" s="223"/>
      <c r="AKQ204" s="223"/>
      <c r="AKR204" s="223"/>
      <c r="AKS204" s="223"/>
      <c r="AKT204" s="223"/>
      <c r="AKU204" s="223"/>
      <c r="AKV204" s="223"/>
      <c r="AKW204" s="223"/>
      <c r="AKX204" s="223"/>
      <c r="AKY204" s="223"/>
      <c r="AKZ204" s="223"/>
      <c r="ALA204" s="223"/>
      <c r="ALB204" s="223"/>
      <c r="ALC204" s="223"/>
      <c r="ALD204" s="223"/>
      <c r="ALE204" s="223"/>
      <c r="ALF204" s="223"/>
      <c r="ALG204" s="223"/>
      <c r="ALH204" s="223"/>
      <c r="ALI204" s="223"/>
      <c r="ALJ204" s="223"/>
      <c r="ALK204" s="223"/>
      <c r="ALL204" s="223"/>
      <c r="ALM204" s="223"/>
      <c r="ALN204" s="223"/>
      <c r="ALO204" s="223"/>
      <c r="ALP204" s="223"/>
      <c r="ALQ204" s="223"/>
      <c r="ALR204" s="223"/>
      <c r="ALS204" s="223"/>
      <c r="ALT204" s="223"/>
      <c r="ALU204" s="223"/>
      <c r="ALV204" s="223"/>
      <c r="ALW204" s="223"/>
      <c r="ALX204" s="223"/>
      <c r="ALY204" s="223"/>
      <c r="ALZ204" s="223"/>
      <c r="AMA204" s="223"/>
      <c r="AMB204" s="223"/>
      <c r="AMC204" s="223"/>
      <c r="AMD204" s="223"/>
      <c r="AME204" s="223"/>
      <c r="AMF204" s="223"/>
      <c r="AMG204" s="223"/>
      <c r="AMH204" s="223"/>
      <c r="AMI204" s="223"/>
      <c r="AMJ204" s="223"/>
      <c r="AMK204" s="223"/>
      <c r="AML204" s="223"/>
      <c r="AMM204" s="223"/>
      <c r="AMN204" s="223"/>
      <c r="AMO204" s="223"/>
      <c r="AMP204" s="223"/>
      <c r="AMQ204" s="223"/>
      <c r="AMR204" s="223"/>
      <c r="AMS204" s="223"/>
      <c r="AMT204" s="223"/>
      <c r="AMU204" s="223"/>
      <c r="AMV204" s="223"/>
      <c r="AMW204" s="223"/>
      <c r="AMX204" s="223"/>
      <c r="AMY204" s="223"/>
      <c r="AMZ204" s="223"/>
      <c r="ANA204" s="223"/>
      <c r="ANB204" s="223"/>
      <c r="ANC204" s="223"/>
      <c r="AND204" s="223"/>
      <c r="ANE204" s="223"/>
      <c r="ANF204" s="223"/>
      <c r="ANG204" s="223"/>
      <c r="ANH204" s="223"/>
      <c r="ANI204" s="223"/>
      <c r="ANJ204" s="223"/>
      <c r="ANK204" s="223"/>
      <c r="ANL204" s="223"/>
      <c r="ANM204" s="223"/>
      <c r="ANN204" s="223"/>
      <c r="ANO204" s="223"/>
      <c r="ANP204" s="223"/>
      <c r="ANQ204" s="223"/>
      <c r="ANR204" s="223"/>
      <c r="ANS204" s="223"/>
      <c r="ANT204" s="223"/>
      <c r="ANU204" s="223"/>
      <c r="ANV204" s="223"/>
      <c r="ANW204" s="223"/>
      <c r="ANX204" s="223"/>
      <c r="ANY204" s="223"/>
      <c r="ANZ204" s="223"/>
      <c r="AOA204" s="223"/>
      <c r="AOB204" s="223"/>
      <c r="AOC204" s="223"/>
      <c r="AOD204" s="223"/>
      <c r="AOE204" s="223"/>
      <c r="AOF204" s="223"/>
      <c r="AOG204" s="223"/>
      <c r="AOH204" s="223"/>
      <c r="AOI204" s="223"/>
      <c r="AOJ204" s="223"/>
      <c r="AOK204" s="223"/>
      <c r="AOL204" s="223"/>
      <c r="AOM204" s="223"/>
      <c r="AON204" s="223"/>
      <c r="AOO204" s="223"/>
      <c r="AOP204" s="223"/>
      <c r="AOQ204" s="223"/>
      <c r="AOR204" s="223"/>
      <c r="AOS204" s="223"/>
      <c r="AOT204" s="223"/>
      <c r="AOU204" s="223"/>
      <c r="AOV204" s="223"/>
      <c r="AOW204" s="223"/>
      <c r="AOX204" s="223"/>
      <c r="AOY204" s="223"/>
      <c r="AOZ204" s="223"/>
      <c r="APA204" s="223"/>
      <c r="APB204" s="223"/>
      <c r="APC204" s="223"/>
      <c r="APD204" s="223"/>
      <c r="APE204" s="223"/>
      <c r="APF204" s="223"/>
      <c r="APG204" s="223"/>
      <c r="APH204" s="223"/>
      <c r="API204" s="223"/>
      <c r="APJ204" s="223"/>
      <c r="APK204" s="223"/>
      <c r="APL204" s="223"/>
      <c r="APM204" s="223"/>
      <c r="APN204" s="223"/>
      <c r="APO204" s="223"/>
      <c r="APP204" s="223"/>
      <c r="APQ204" s="223"/>
      <c r="APR204" s="223"/>
      <c r="APS204" s="223"/>
      <c r="APT204" s="223"/>
      <c r="APU204" s="223"/>
      <c r="APV204" s="223"/>
      <c r="APW204" s="223"/>
      <c r="APX204" s="223"/>
      <c r="APY204" s="223"/>
      <c r="APZ204" s="223"/>
      <c r="AQA204" s="223"/>
      <c r="AQB204" s="223"/>
      <c r="AQC204" s="223"/>
      <c r="AQD204" s="223"/>
      <c r="AQE204" s="223"/>
      <c r="AQF204" s="223"/>
      <c r="AQG204" s="223"/>
      <c r="AQH204" s="223"/>
      <c r="AQI204" s="223"/>
      <c r="AQJ204" s="223"/>
      <c r="AQK204" s="223"/>
      <c r="AQL204" s="223"/>
      <c r="AQM204" s="223"/>
      <c r="AQN204" s="223"/>
      <c r="AQO204" s="223"/>
      <c r="AQP204" s="223"/>
      <c r="AQQ204" s="223"/>
      <c r="AQR204" s="223"/>
      <c r="AQS204" s="223"/>
      <c r="AQT204" s="223"/>
      <c r="AQU204" s="223"/>
      <c r="AQV204" s="223"/>
      <c r="AQW204" s="223"/>
      <c r="AQX204" s="223"/>
      <c r="AQY204" s="223"/>
      <c r="AQZ204" s="223"/>
      <c r="ARA204" s="223"/>
      <c r="ARB204" s="223"/>
      <c r="ARC204" s="223"/>
      <c r="ARD204" s="223"/>
      <c r="ARE204" s="223"/>
      <c r="ARF204" s="223"/>
      <c r="ARG204" s="223"/>
      <c r="ARH204" s="223"/>
      <c r="ARI204" s="223"/>
      <c r="ARJ204" s="223"/>
      <c r="ARK204" s="223"/>
      <c r="ARL204" s="223"/>
      <c r="ARM204" s="223"/>
      <c r="ARN204" s="223"/>
      <c r="ARO204" s="223"/>
      <c r="ARP204" s="223"/>
      <c r="ARQ204" s="223"/>
      <c r="ARR204" s="223"/>
      <c r="ARS204" s="223"/>
      <c r="ART204" s="223"/>
      <c r="ARU204" s="223"/>
      <c r="ARV204" s="223"/>
      <c r="ARW204" s="223"/>
      <c r="ARX204" s="223"/>
      <c r="ARY204" s="223"/>
      <c r="ARZ204" s="223"/>
      <c r="ASA204" s="223"/>
      <c r="ASB204" s="223"/>
      <c r="ASC204" s="223"/>
      <c r="ASD204" s="223"/>
      <c r="ASE204" s="223"/>
      <c r="ASF204" s="223"/>
      <c r="ASG204" s="223"/>
      <c r="ASH204" s="223"/>
      <c r="ASI204" s="223"/>
      <c r="ASJ204" s="223"/>
      <c r="ASK204" s="223"/>
      <c r="ASL204" s="223"/>
      <c r="ASM204" s="223"/>
      <c r="ASN204" s="223"/>
      <c r="ASO204" s="223"/>
      <c r="ASP204" s="223"/>
      <c r="ASQ204" s="223"/>
      <c r="ASR204" s="223"/>
      <c r="ASS204" s="223"/>
      <c r="AST204" s="223"/>
      <c r="ASU204" s="223"/>
      <c r="ASV204" s="223"/>
      <c r="ASW204" s="223"/>
      <c r="ASX204" s="223"/>
      <c r="ASY204" s="223"/>
      <c r="ASZ204" s="223"/>
      <c r="ATA204" s="223"/>
      <c r="ATB204" s="223"/>
      <c r="ATC204" s="223"/>
      <c r="ATD204" s="223"/>
      <c r="ATE204" s="223"/>
      <c r="ATF204" s="223"/>
      <c r="ATG204" s="223"/>
      <c r="ATH204" s="223"/>
      <c r="ATI204" s="223"/>
      <c r="ATJ204" s="223"/>
      <c r="ATK204" s="223"/>
      <c r="ATL204" s="223"/>
      <c r="ATM204" s="223"/>
      <c r="ATN204" s="223"/>
      <c r="ATO204" s="223"/>
      <c r="ATP204" s="223"/>
      <c r="ATQ204" s="223"/>
      <c r="ATR204" s="223"/>
      <c r="ATS204" s="223"/>
      <c r="ATT204" s="223"/>
      <c r="ATU204" s="223"/>
      <c r="ATV204" s="223"/>
      <c r="ATW204" s="223"/>
      <c r="ATX204" s="223"/>
      <c r="ATY204" s="223"/>
      <c r="ATZ204" s="223"/>
      <c r="AUA204" s="223"/>
      <c r="AUB204" s="223"/>
      <c r="AUC204" s="223"/>
      <c r="AUD204" s="223"/>
      <c r="AUE204" s="223"/>
      <c r="AUF204" s="223"/>
      <c r="AUG204" s="223"/>
      <c r="AUH204" s="223"/>
      <c r="AUI204" s="223"/>
      <c r="AUJ204" s="223"/>
      <c r="AUK204" s="223"/>
      <c r="AUL204" s="223"/>
      <c r="AUM204" s="223"/>
      <c r="AUN204" s="223"/>
      <c r="AUO204" s="223"/>
      <c r="AUP204" s="223"/>
      <c r="AUQ204" s="223"/>
      <c r="AUR204" s="223"/>
      <c r="AUS204" s="223"/>
      <c r="AUT204" s="223"/>
      <c r="AUU204" s="223"/>
      <c r="AUV204" s="223"/>
      <c r="AUW204" s="223"/>
      <c r="AUX204" s="223"/>
      <c r="AUY204" s="223"/>
      <c r="AUZ204" s="223"/>
      <c r="AVA204" s="223"/>
      <c r="AVB204" s="223"/>
      <c r="AVC204" s="223"/>
      <c r="AVD204" s="223"/>
      <c r="AVE204" s="223"/>
      <c r="AVF204" s="223"/>
      <c r="AVG204" s="223"/>
      <c r="AVH204" s="223"/>
      <c r="AVI204" s="223"/>
      <c r="AVJ204" s="223"/>
      <c r="AVK204" s="223"/>
      <c r="AVL204" s="223"/>
      <c r="AVM204" s="223"/>
      <c r="AVN204" s="223"/>
      <c r="AVO204" s="223"/>
      <c r="AVP204" s="223"/>
      <c r="AVQ204" s="223"/>
      <c r="AVR204" s="223"/>
      <c r="AVS204" s="223"/>
      <c r="AVT204" s="223"/>
      <c r="AVU204" s="223"/>
      <c r="AVV204" s="223"/>
      <c r="AVW204" s="223"/>
      <c r="AVX204" s="223"/>
      <c r="AVY204" s="223"/>
      <c r="AVZ204" s="223"/>
      <c r="AWA204" s="223"/>
      <c r="AWB204" s="223"/>
      <c r="AWC204" s="223"/>
      <c r="AWD204" s="223"/>
      <c r="AWE204" s="223"/>
      <c r="AWF204" s="223"/>
      <c r="AWG204" s="223"/>
      <c r="AWH204" s="223"/>
      <c r="AWI204" s="223"/>
      <c r="AWJ204" s="223"/>
      <c r="AWK204" s="223"/>
      <c r="AWL204" s="223"/>
      <c r="AWM204" s="223"/>
      <c r="AWN204" s="223"/>
      <c r="AWO204" s="223"/>
      <c r="AWP204" s="223"/>
      <c r="AWQ204" s="223"/>
      <c r="AWR204" s="223"/>
      <c r="AWS204" s="223"/>
      <c r="AWT204" s="223"/>
      <c r="AWU204" s="223"/>
      <c r="AWV204" s="223"/>
      <c r="AWW204" s="223"/>
      <c r="AWX204" s="223"/>
      <c r="AWY204" s="223"/>
      <c r="AWZ204" s="223"/>
      <c r="AXA204" s="223"/>
      <c r="AXB204" s="223"/>
      <c r="AXC204" s="223"/>
      <c r="AXD204" s="223"/>
      <c r="AXE204" s="223"/>
      <c r="AXF204" s="223"/>
      <c r="AXG204" s="223"/>
      <c r="AXH204" s="223"/>
      <c r="AXI204" s="223"/>
      <c r="AXJ204" s="223"/>
      <c r="AXK204" s="223"/>
      <c r="AXL204" s="223"/>
      <c r="AXM204" s="223"/>
      <c r="AXN204" s="223"/>
      <c r="AXO204" s="223"/>
      <c r="AXP204" s="223"/>
      <c r="AXQ204" s="223"/>
      <c r="AXR204" s="223"/>
      <c r="AXS204" s="223"/>
      <c r="AXT204" s="223"/>
      <c r="AXU204" s="223"/>
      <c r="AXV204" s="223"/>
      <c r="AXW204" s="223"/>
      <c r="AXX204" s="223"/>
      <c r="AXY204" s="223"/>
      <c r="AXZ204" s="223"/>
      <c r="AYA204" s="223"/>
      <c r="AYB204" s="223"/>
      <c r="AYC204" s="223"/>
      <c r="AYD204" s="223"/>
      <c r="AYE204" s="223"/>
      <c r="AYF204" s="223"/>
      <c r="AYG204" s="223"/>
      <c r="AYH204" s="223"/>
      <c r="AYI204" s="223"/>
      <c r="AYJ204" s="223"/>
      <c r="AYK204" s="223"/>
      <c r="AYL204" s="223"/>
      <c r="AYM204" s="223"/>
      <c r="AYN204" s="223"/>
      <c r="AYO204" s="223"/>
      <c r="AYP204" s="223"/>
      <c r="AYQ204" s="223"/>
      <c r="AYR204" s="223"/>
      <c r="AYS204" s="223"/>
      <c r="AYT204" s="223"/>
      <c r="AYU204" s="223"/>
      <c r="AYV204" s="223"/>
      <c r="AYW204" s="223"/>
      <c r="AYX204" s="223"/>
      <c r="AYY204" s="223"/>
      <c r="AYZ204" s="223"/>
      <c r="AZA204" s="223"/>
      <c r="AZB204" s="223"/>
      <c r="AZC204" s="223"/>
      <c r="AZD204" s="223"/>
      <c r="AZE204" s="223"/>
      <c r="AZF204" s="223"/>
      <c r="AZG204" s="223"/>
      <c r="AZH204" s="223"/>
      <c r="AZI204" s="223"/>
      <c r="AZJ204" s="223"/>
      <c r="AZK204" s="223"/>
      <c r="AZL204" s="223"/>
      <c r="AZM204" s="223"/>
      <c r="AZN204" s="223"/>
      <c r="AZO204" s="223"/>
      <c r="AZP204" s="223"/>
      <c r="AZQ204" s="223"/>
      <c r="AZR204" s="223"/>
      <c r="AZS204" s="223"/>
      <c r="AZT204" s="223"/>
      <c r="AZU204" s="223"/>
      <c r="AZV204" s="223"/>
      <c r="AZW204" s="223"/>
      <c r="AZX204" s="223"/>
      <c r="AZY204" s="223"/>
      <c r="AZZ204" s="223"/>
      <c r="BAA204" s="223"/>
      <c r="BAB204" s="223"/>
      <c r="BAC204" s="223"/>
      <c r="BAD204" s="223"/>
      <c r="BAE204" s="223"/>
      <c r="BAF204" s="223"/>
      <c r="BAG204" s="223"/>
      <c r="BAH204" s="223"/>
      <c r="BAI204" s="223"/>
      <c r="BAJ204" s="223"/>
      <c r="BAK204" s="223"/>
      <c r="BAL204" s="223"/>
      <c r="BAM204" s="223"/>
      <c r="BAN204" s="223"/>
      <c r="BAO204" s="223"/>
      <c r="BAP204" s="223"/>
      <c r="BAQ204" s="223"/>
      <c r="BAR204" s="223"/>
      <c r="BAS204" s="223"/>
      <c r="BAT204" s="223"/>
      <c r="BAU204" s="223"/>
      <c r="BAV204" s="223"/>
      <c r="BAW204" s="223"/>
      <c r="BAX204" s="223"/>
      <c r="BAY204" s="223"/>
      <c r="BAZ204" s="223"/>
      <c r="BBA204" s="223"/>
      <c r="BBB204" s="223"/>
      <c r="BBC204" s="223"/>
      <c r="BBD204" s="223"/>
      <c r="BBE204" s="223"/>
      <c r="BBF204" s="223"/>
      <c r="BBG204" s="223"/>
      <c r="BBH204" s="223"/>
      <c r="BBI204" s="223"/>
      <c r="BBJ204" s="223"/>
      <c r="BBK204" s="223"/>
      <c r="BBL204" s="223"/>
      <c r="BBM204" s="223"/>
      <c r="BBN204" s="223"/>
      <c r="BBO204" s="223"/>
      <c r="BBP204" s="223"/>
      <c r="BBQ204" s="223"/>
      <c r="BBR204" s="223"/>
      <c r="BBS204" s="223"/>
      <c r="BBT204" s="223"/>
      <c r="BBU204" s="223"/>
      <c r="BBV204" s="223"/>
      <c r="BBW204" s="223"/>
      <c r="BBX204" s="223"/>
      <c r="BBY204" s="223"/>
      <c r="BBZ204" s="223"/>
      <c r="BCA204" s="223"/>
      <c r="BCB204" s="223"/>
      <c r="BCC204" s="223"/>
      <c r="BCD204" s="223"/>
      <c r="BCE204" s="223"/>
      <c r="BCF204" s="223"/>
      <c r="BCG204" s="223"/>
      <c r="BCH204" s="223"/>
      <c r="BCI204" s="223"/>
      <c r="BCJ204" s="223"/>
      <c r="BCK204" s="223"/>
      <c r="BCL204" s="223"/>
      <c r="BCM204" s="223"/>
      <c r="BCN204" s="223"/>
      <c r="BCO204" s="223"/>
      <c r="BCP204" s="223"/>
      <c r="BCQ204" s="223"/>
      <c r="BCR204" s="223"/>
      <c r="BCS204" s="223"/>
      <c r="BCT204" s="223"/>
      <c r="BCU204" s="223"/>
      <c r="BCV204" s="223"/>
      <c r="BCW204" s="223"/>
      <c r="BCX204" s="223"/>
      <c r="BCY204" s="223"/>
      <c r="BCZ204" s="223"/>
      <c r="BDA204" s="223"/>
      <c r="BDB204" s="223"/>
      <c r="BDC204" s="223"/>
      <c r="BDD204" s="223"/>
      <c r="BDE204" s="223"/>
      <c r="BDF204" s="223"/>
      <c r="BDG204" s="223"/>
      <c r="BDH204" s="223"/>
      <c r="BDI204" s="223"/>
      <c r="BDJ204" s="223"/>
      <c r="BDK204" s="223"/>
      <c r="BDL204" s="223"/>
      <c r="BDM204" s="223"/>
      <c r="BDN204" s="223"/>
      <c r="BDO204" s="223"/>
      <c r="BDP204" s="223"/>
      <c r="BDQ204" s="223"/>
      <c r="BDR204" s="223"/>
      <c r="BDS204" s="223"/>
      <c r="BDT204" s="223"/>
      <c r="BDU204" s="223"/>
      <c r="BDV204" s="223"/>
      <c r="BDW204" s="223"/>
      <c r="BDX204" s="223"/>
      <c r="BDY204" s="223"/>
      <c r="BDZ204" s="223"/>
      <c r="BEA204" s="223"/>
      <c r="BEB204" s="223"/>
      <c r="BEC204" s="223"/>
      <c r="BED204" s="223"/>
      <c r="BEE204" s="223"/>
      <c r="BEF204" s="223"/>
      <c r="BEG204" s="223"/>
      <c r="BEH204" s="223"/>
      <c r="BEI204" s="223"/>
      <c r="BEJ204" s="223"/>
      <c r="BEK204" s="223"/>
      <c r="BEL204" s="223"/>
      <c r="BEM204" s="223"/>
      <c r="BEN204" s="223"/>
      <c r="BEO204" s="223"/>
      <c r="BEP204" s="223"/>
      <c r="BEQ204" s="223"/>
      <c r="BER204" s="223"/>
      <c r="BES204" s="223"/>
      <c r="BET204" s="223"/>
      <c r="BEU204" s="223"/>
      <c r="BEV204" s="223"/>
      <c r="BEW204" s="223"/>
      <c r="BEX204" s="223"/>
      <c r="BEY204" s="223"/>
      <c r="BEZ204" s="223"/>
      <c r="BFA204" s="223"/>
      <c r="BFB204" s="223"/>
      <c r="BFC204" s="223"/>
      <c r="BFD204" s="223"/>
      <c r="BFE204" s="223"/>
      <c r="BFF204" s="223"/>
      <c r="BFG204" s="223"/>
      <c r="BFH204" s="223"/>
      <c r="BFI204" s="223"/>
      <c r="BFJ204" s="223"/>
      <c r="BFK204" s="223"/>
      <c r="BFL204" s="223"/>
      <c r="BFM204" s="223"/>
      <c r="BFN204" s="223"/>
      <c r="BFO204" s="223"/>
      <c r="BFP204" s="223"/>
      <c r="BFQ204" s="223"/>
      <c r="BFR204" s="223"/>
      <c r="BFS204" s="223"/>
      <c r="BFT204" s="223"/>
      <c r="BFU204" s="223"/>
      <c r="BFV204" s="223"/>
      <c r="BFW204" s="223"/>
      <c r="BFX204" s="223"/>
      <c r="BFY204" s="223"/>
      <c r="BFZ204" s="223"/>
      <c r="BGA204" s="223"/>
      <c r="BGB204" s="223"/>
      <c r="BGC204" s="223"/>
      <c r="BGD204" s="223"/>
      <c r="BGE204" s="223"/>
      <c r="BGF204" s="223"/>
      <c r="BGG204" s="223"/>
      <c r="BGH204" s="223"/>
      <c r="BGI204" s="223"/>
      <c r="BGJ204" s="223"/>
      <c r="BGK204" s="223"/>
      <c r="BGL204" s="223"/>
      <c r="BGM204" s="223"/>
      <c r="BGN204" s="223"/>
      <c r="BGO204" s="223"/>
      <c r="BGP204" s="223"/>
      <c r="BGQ204" s="223"/>
      <c r="BGR204" s="223"/>
      <c r="BGS204" s="223"/>
      <c r="BGT204" s="223"/>
      <c r="BGU204" s="223"/>
      <c r="BGV204" s="223"/>
      <c r="BGW204" s="223"/>
      <c r="BGX204" s="223"/>
      <c r="BGY204" s="223"/>
      <c r="BGZ204" s="223"/>
      <c r="BHA204" s="223"/>
      <c r="BHB204" s="223"/>
      <c r="BHC204" s="223"/>
      <c r="BHD204" s="223"/>
      <c r="BHE204" s="223"/>
      <c r="BHF204" s="223"/>
      <c r="BHG204" s="223"/>
      <c r="BHH204" s="223"/>
      <c r="BHI204" s="223"/>
      <c r="BHJ204" s="223"/>
      <c r="BHK204" s="223"/>
      <c r="BHL204" s="223"/>
      <c r="BHM204" s="223"/>
      <c r="BHN204" s="223"/>
      <c r="BHO204" s="223"/>
      <c r="BHP204" s="223"/>
      <c r="BHQ204" s="223"/>
      <c r="BHR204" s="223"/>
      <c r="BHS204" s="223"/>
      <c r="BHT204" s="223"/>
      <c r="BHU204" s="223"/>
      <c r="BHV204" s="223"/>
      <c r="BHW204" s="223"/>
      <c r="BHX204" s="223"/>
      <c r="BHY204" s="223"/>
      <c r="BHZ204" s="223"/>
      <c r="BIA204" s="223"/>
      <c r="BIB204" s="223"/>
      <c r="BIC204" s="223"/>
      <c r="BID204" s="223"/>
      <c r="BIE204" s="223"/>
      <c r="BIF204" s="223"/>
      <c r="BIG204" s="223"/>
      <c r="BIH204" s="223"/>
      <c r="BII204" s="223"/>
      <c r="BIJ204" s="223"/>
      <c r="BIK204" s="223"/>
      <c r="BIL204" s="223"/>
      <c r="BIM204" s="223"/>
      <c r="BIN204" s="223"/>
      <c r="BIO204" s="223"/>
      <c r="BIP204" s="223"/>
      <c r="BIQ204" s="223"/>
      <c r="BIR204" s="223"/>
      <c r="BIS204" s="223"/>
      <c r="BIT204" s="223"/>
      <c r="BIU204" s="223"/>
      <c r="BIV204" s="223"/>
      <c r="BIW204" s="223"/>
      <c r="BIX204" s="223"/>
      <c r="BIY204" s="223"/>
      <c r="BIZ204" s="223"/>
      <c r="BJA204" s="223"/>
      <c r="BJB204" s="223"/>
      <c r="BJC204" s="223"/>
      <c r="BJD204" s="223"/>
      <c r="BJE204" s="223"/>
      <c r="BJF204" s="223"/>
      <c r="BJG204" s="223"/>
      <c r="BJH204" s="223"/>
      <c r="BJI204" s="223"/>
      <c r="BJJ204" s="223"/>
      <c r="BJK204" s="223"/>
      <c r="BJL204" s="223"/>
      <c r="BJM204" s="223"/>
      <c r="BJN204" s="223"/>
      <c r="BJO204" s="223"/>
      <c r="BJP204" s="223"/>
      <c r="BJQ204" s="223"/>
      <c r="BJR204" s="223"/>
      <c r="BJS204" s="223"/>
      <c r="BJT204" s="223"/>
      <c r="BJU204" s="223"/>
      <c r="BJV204" s="223"/>
      <c r="BJW204" s="223"/>
      <c r="BJX204" s="223"/>
      <c r="BJY204" s="223"/>
      <c r="BJZ204" s="223"/>
      <c r="BKA204" s="223"/>
      <c r="BKB204" s="223"/>
      <c r="BKC204" s="223"/>
      <c r="BKD204" s="223"/>
      <c r="BKE204" s="223"/>
      <c r="BKF204" s="223"/>
      <c r="BKG204" s="223"/>
      <c r="BKH204" s="223"/>
      <c r="BKI204" s="223"/>
      <c r="BKJ204" s="223"/>
      <c r="BKK204" s="223"/>
      <c r="BKL204" s="223"/>
      <c r="BKM204" s="223"/>
      <c r="BKN204" s="223"/>
      <c r="BKO204" s="223"/>
      <c r="BKP204" s="223"/>
      <c r="BKQ204" s="223"/>
      <c r="BKR204" s="223"/>
      <c r="BKS204" s="223"/>
      <c r="BKT204" s="223"/>
      <c r="BKU204" s="223"/>
      <c r="BKV204" s="223"/>
      <c r="BKW204" s="223"/>
      <c r="BKX204" s="223"/>
      <c r="BKY204" s="223"/>
      <c r="BKZ204" s="223"/>
      <c r="BLA204" s="223"/>
      <c r="BLB204" s="223"/>
      <c r="BLC204" s="223"/>
      <c r="BLD204" s="223"/>
      <c r="BLE204" s="223"/>
      <c r="BLF204" s="223"/>
      <c r="BLG204" s="223"/>
      <c r="BLH204" s="223"/>
      <c r="BLI204" s="223"/>
      <c r="BLJ204" s="223"/>
      <c r="BLK204" s="223"/>
      <c r="BLL204" s="223"/>
      <c r="BLM204" s="223"/>
      <c r="BLN204" s="223"/>
      <c r="BLO204" s="223"/>
      <c r="BLP204" s="223"/>
      <c r="BLQ204" s="223"/>
      <c r="BLR204" s="223"/>
      <c r="BLS204" s="223"/>
      <c r="BLT204" s="223"/>
      <c r="BLU204" s="223"/>
      <c r="BLV204" s="223"/>
      <c r="BLW204" s="223"/>
      <c r="BLX204" s="223"/>
      <c r="BLY204" s="223"/>
      <c r="BLZ204" s="223"/>
      <c r="BMA204" s="223"/>
      <c r="BMB204" s="223"/>
      <c r="BMC204" s="223"/>
      <c r="BMD204" s="223"/>
      <c r="BME204" s="223"/>
      <c r="BMF204" s="223"/>
      <c r="BMG204" s="223"/>
      <c r="BMH204" s="223"/>
      <c r="BMI204" s="223"/>
      <c r="BMJ204" s="223"/>
      <c r="BMK204" s="223"/>
      <c r="BML204" s="223"/>
      <c r="BMM204" s="223"/>
      <c r="BMN204" s="223"/>
      <c r="BMO204" s="223"/>
      <c r="BMP204" s="223"/>
      <c r="BMQ204" s="223"/>
      <c r="BMR204" s="223"/>
      <c r="BMS204" s="223"/>
      <c r="BMT204" s="223"/>
      <c r="BMU204" s="223"/>
      <c r="BMV204" s="223"/>
      <c r="BMW204" s="223"/>
      <c r="BMX204" s="223"/>
      <c r="BMY204" s="223"/>
      <c r="BMZ204" s="223"/>
      <c r="BNA204" s="223"/>
      <c r="BNB204" s="223"/>
      <c r="BNC204" s="223"/>
      <c r="BND204" s="223"/>
      <c r="BNE204" s="223"/>
      <c r="BNF204" s="223"/>
      <c r="BNG204" s="223"/>
      <c r="BNH204" s="223"/>
      <c r="BNI204" s="223"/>
      <c r="BNJ204" s="223"/>
      <c r="BNK204" s="223"/>
      <c r="BNL204" s="223"/>
      <c r="BNM204" s="223"/>
      <c r="BNN204" s="223"/>
      <c r="BNO204" s="223"/>
      <c r="BNP204" s="223"/>
      <c r="BNQ204" s="223"/>
      <c r="BNR204" s="223"/>
      <c r="BNS204" s="223"/>
      <c r="BNT204" s="223"/>
      <c r="BNU204" s="223"/>
      <c r="BNV204" s="223"/>
      <c r="BNW204" s="223"/>
      <c r="BNX204" s="223"/>
      <c r="BNY204" s="223"/>
      <c r="BNZ204" s="223"/>
      <c r="BOA204" s="223"/>
      <c r="BOB204" s="223"/>
      <c r="BOC204" s="223"/>
      <c r="BOD204" s="223"/>
      <c r="BOE204" s="223"/>
      <c r="BOF204" s="223"/>
      <c r="BOG204" s="223"/>
      <c r="BOH204" s="223"/>
      <c r="BOI204" s="223"/>
      <c r="BOJ204" s="223"/>
      <c r="BOK204" s="223"/>
      <c r="BOL204" s="223"/>
      <c r="BOM204" s="223"/>
      <c r="BON204" s="223"/>
      <c r="BOO204" s="223"/>
      <c r="BOP204" s="223"/>
      <c r="BOQ204" s="223"/>
      <c r="BOR204" s="223"/>
      <c r="BOS204" s="223"/>
      <c r="BOT204" s="223"/>
      <c r="BOU204" s="223"/>
      <c r="BOV204" s="223"/>
      <c r="BOW204" s="223"/>
      <c r="BOX204" s="223"/>
      <c r="BOY204" s="223"/>
      <c r="BOZ204" s="223"/>
      <c r="BPA204" s="223"/>
      <c r="BPB204" s="223"/>
      <c r="BPC204" s="223"/>
      <c r="BPD204" s="223"/>
      <c r="BPE204" s="223"/>
      <c r="BPF204" s="223"/>
      <c r="BPG204" s="223"/>
      <c r="BPH204" s="223"/>
      <c r="BPI204" s="223"/>
      <c r="BPJ204" s="223"/>
      <c r="BPK204" s="223"/>
      <c r="BPL204" s="223"/>
      <c r="BPM204" s="223"/>
      <c r="BPN204" s="223"/>
      <c r="BPO204" s="223"/>
      <c r="BPP204" s="223"/>
      <c r="BPQ204" s="223"/>
      <c r="BPR204" s="223"/>
      <c r="BPS204" s="223"/>
      <c r="BPT204" s="223"/>
      <c r="BPU204" s="223"/>
      <c r="BPV204" s="223"/>
      <c r="BPW204" s="223"/>
      <c r="BPX204" s="223"/>
      <c r="BPY204" s="223"/>
      <c r="BPZ204" s="223"/>
      <c r="BQA204" s="223"/>
      <c r="BQB204" s="223"/>
      <c r="BQC204" s="223"/>
      <c r="BQD204" s="223"/>
      <c r="BQE204" s="223"/>
      <c r="BQF204" s="223"/>
      <c r="BQG204" s="223"/>
      <c r="BQH204" s="223"/>
      <c r="BQI204" s="223"/>
      <c r="BQJ204" s="223"/>
      <c r="BQK204" s="223"/>
      <c r="BQL204" s="223"/>
      <c r="BQM204" s="223"/>
      <c r="BQN204" s="223"/>
      <c r="BQO204" s="223"/>
      <c r="BQP204" s="223"/>
      <c r="BQQ204" s="223"/>
      <c r="BQR204" s="223"/>
      <c r="BQS204" s="223"/>
      <c r="BQT204" s="223"/>
      <c r="BQU204" s="223"/>
      <c r="BQV204" s="223"/>
      <c r="BQW204" s="223"/>
      <c r="BQX204" s="223"/>
      <c r="BQY204" s="223"/>
      <c r="BQZ204" s="223"/>
      <c r="BRA204" s="223"/>
      <c r="BRB204" s="223"/>
      <c r="BRC204" s="223"/>
      <c r="BRD204" s="223"/>
      <c r="BRE204" s="223"/>
      <c r="BRF204" s="223"/>
      <c r="BRG204" s="223"/>
      <c r="BRH204" s="223"/>
      <c r="BRI204" s="223"/>
      <c r="BRJ204" s="223"/>
      <c r="BRK204" s="223"/>
      <c r="BRL204" s="223"/>
      <c r="BRM204" s="223"/>
      <c r="BRN204" s="223"/>
      <c r="BRO204" s="223"/>
      <c r="BRP204" s="223"/>
      <c r="BRQ204" s="223"/>
      <c r="BRR204" s="223"/>
      <c r="BRS204" s="223"/>
      <c r="BRT204" s="223"/>
      <c r="BRU204" s="223"/>
      <c r="BRV204" s="223"/>
      <c r="BRW204" s="223"/>
      <c r="BRX204" s="223"/>
      <c r="BRY204" s="223"/>
      <c r="BRZ204" s="223"/>
      <c r="BSA204" s="223"/>
      <c r="BSB204" s="223"/>
      <c r="BSC204" s="223"/>
      <c r="BSD204" s="223"/>
      <c r="BSE204" s="223"/>
      <c r="BSF204" s="223"/>
      <c r="BSG204" s="223"/>
      <c r="BSH204" s="223"/>
      <c r="BSI204" s="223"/>
      <c r="BSJ204" s="223"/>
      <c r="BSK204" s="223"/>
      <c r="BSL204" s="223"/>
      <c r="BSM204" s="223"/>
      <c r="BSN204" s="223"/>
      <c r="BSO204" s="223"/>
      <c r="BSP204" s="223"/>
      <c r="BSQ204" s="223"/>
      <c r="BSR204" s="223"/>
      <c r="BSS204" s="223"/>
      <c r="BST204" s="223"/>
      <c r="BSU204" s="223"/>
      <c r="BSV204" s="223"/>
      <c r="BSW204" s="223"/>
      <c r="BSX204" s="223"/>
      <c r="BSY204" s="223"/>
      <c r="BSZ204" s="223"/>
      <c r="BTA204" s="223"/>
      <c r="BTB204" s="223"/>
      <c r="BTC204" s="223"/>
      <c r="BTD204" s="223"/>
      <c r="BTE204" s="223"/>
      <c r="BTF204" s="223"/>
      <c r="BTG204" s="223"/>
      <c r="BTH204" s="223"/>
      <c r="BTI204" s="223"/>
      <c r="BTJ204" s="223"/>
      <c r="BTK204" s="223"/>
      <c r="BTL204" s="223"/>
      <c r="BTM204" s="223"/>
      <c r="BTN204" s="223"/>
      <c r="BTO204" s="223"/>
      <c r="BTP204" s="223"/>
      <c r="BTQ204" s="223"/>
      <c r="BTR204" s="223"/>
      <c r="BTS204" s="223"/>
      <c r="BTT204" s="223"/>
      <c r="BTU204" s="223"/>
      <c r="BTV204" s="223"/>
      <c r="BTW204" s="223"/>
      <c r="BTX204" s="223"/>
      <c r="BTY204" s="223"/>
      <c r="BTZ204" s="223"/>
      <c r="BUA204" s="223"/>
      <c r="BUB204" s="223"/>
      <c r="BUC204" s="223"/>
      <c r="BUD204" s="223"/>
      <c r="BUE204" s="223"/>
      <c r="BUF204" s="223"/>
      <c r="BUG204" s="223"/>
      <c r="BUH204" s="223"/>
      <c r="BUI204" s="223"/>
      <c r="BUJ204" s="223"/>
      <c r="BUK204" s="223"/>
      <c r="BUL204" s="223"/>
      <c r="BUM204" s="223"/>
      <c r="BUN204" s="223"/>
      <c r="BUO204" s="223"/>
      <c r="BUP204" s="223"/>
      <c r="BUQ204" s="223"/>
      <c r="BUR204" s="223"/>
      <c r="BUS204" s="223"/>
      <c r="BUT204" s="223"/>
      <c r="BUU204" s="223"/>
      <c r="BUV204" s="223"/>
      <c r="BUW204" s="223"/>
      <c r="BUX204" s="223"/>
      <c r="BUY204" s="223"/>
      <c r="BUZ204" s="223"/>
      <c r="BVA204" s="223"/>
      <c r="BVB204" s="223"/>
      <c r="BVC204" s="223"/>
      <c r="BVD204" s="223"/>
      <c r="BVE204" s="223"/>
      <c r="BVF204" s="223"/>
      <c r="BVG204" s="223"/>
      <c r="BVH204" s="223"/>
      <c r="BVI204" s="223"/>
      <c r="BVJ204" s="223"/>
      <c r="BVK204" s="223"/>
      <c r="BVL204" s="223"/>
      <c r="BVM204" s="223"/>
      <c r="BVN204" s="223"/>
      <c r="BVO204" s="223"/>
      <c r="BVP204" s="223"/>
      <c r="BVQ204" s="223"/>
      <c r="BVR204" s="223"/>
      <c r="BVS204" s="223"/>
      <c r="BVT204" s="223"/>
      <c r="BVU204" s="223"/>
      <c r="BVV204" s="223"/>
      <c r="BVW204" s="223"/>
      <c r="BVX204" s="223"/>
      <c r="BVY204" s="223"/>
      <c r="BVZ204" s="223"/>
      <c r="BWA204" s="223"/>
      <c r="BWB204" s="223"/>
      <c r="BWC204" s="223"/>
      <c r="BWD204" s="223"/>
      <c r="BWE204" s="223"/>
      <c r="BWF204" s="223"/>
      <c r="BWG204" s="223"/>
      <c r="BWH204" s="223"/>
      <c r="BWI204" s="223"/>
      <c r="BWJ204" s="223"/>
      <c r="BWK204" s="223"/>
      <c r="BWL204" s="223"/>
      <c r="BWM204" s="223"/>
      <c r="BWN204" s="223"/>
      <c r="BWO204" s="223"/>
      <c r="BWP204" s="223"/>
      <c r="BWQ204" s="223"/>
      <c r="BWR204" s="223"/>
      <c r="BWS204" s="223"/>
      <c r="BWT204" s="223"/>
      <c r="BWU204" s="223"/>
      <c r="BWV204" s="223"/>
      <c r="BWW204" s="223"/>
      <c r="BWX204" s="223"/>
      <c r="BWY204" s="223"/>
      <c r="BWZ204" s="223"/>
      <c r="BXA204" s="223"/>
      <c r="BXB204" s="223"/>
      <c r="BXC204" s="223"/>
      <c r="BXD204" s="223"/>
      <c r="BXE204" s="223"/>
      <c r="BXF204" s="223"/>
      <c r="BXG204" s="223"/>
      <c r="BXH204" s="223"/>
      <c r="BXI204" s="223"/>
      <c r="BXJ204" s="223"/>
      <c r="BXK204" s="223"/>
      <c r="BXL204" s="223"/>
      <c r="BXM204" s="223"/>
      <c r="BXN204" s="223"/>
      <c r="BXO204" s="223"/>
      <c r="BXP204" s="223"/>
      <c r="BXQ204" s="223"/>
      <c r="BXR204" s="223"/>
      <c r="BXS204" s="223"/>
      <c r="BXT204" s="223"/>
      <c r="BXU204" s="223"/>
      <c r="BXV204" s="223"/>
      <c r="BXW204" s="223"/>
      <c r="BXX204" s="223"/>
      <c r="BXY204" s="223"/>
      <c r="BXZ204" s="223"/>
      <c r="BYA204" s="223"/>
      <c r="BYB204" s="223"/>
      <c r="BYC204" s="223"/>
      <c r="BYD204" s="223"/>
      <c r="BYE204" s="223"/>
      <c r="BYF204" s="223"/>
      <c r="BYG204" s="223"/>
      <c r="BYH204" s="223"/>
      <c r="BYI204" s="223"/>
      <c r="BYJ204" s="223"/>
      <c r="BYK204" s="223"/>
      <c r="BYL204" s="223"/>
      <c r="BYM204" s="223"/>
      <c r="BYN204" s="223"/>
      <c r="BYO204" s="223"/>
      <c r="BYP204" s="223"/>
      <c r="BYQ204" s="223"/>
      <c r="BYR204" s="223"/>
      <c r="BYS204" s="223"/>
      <c r="BYT204" s="223"/>
      <c r="BYU204" s="223"/>
      <c r="BYV204" s="223"/>
      <c r="BYW204" s="223"/>
      <c r="BYX204" s="223"/>
      <c r="BYY204" s="223"/>
      <c r="BYZ204" s="223"/>
      <c r="BZA204" s="223"/>
      <c r="BZB204" s="223"/>
      <c r="BZC204" s="223"/>
      <c r="BZD204" s="223"/>
      <c r="BZE204" s="223"/>
      <c r="BZF204" s="223"/>
      <c r="BZG204" s="223"/>
      <c r="BZH204" s="223"/>
      <c r="BZI204" s="223"/>
      <c r="BZJ204" s="223"/>
      <c r="BZK204" s="223"/>
      <c r="BZL204" s="223"/>
      <c r="BZM204" s="223"/>
      <c r="BZN204" s="223"/>
      <c r="BZO204" s="223"/>
      <c r="BZP204" s="223"/>
      <c r="BZQ204" s="223"/>
      <c r="BZR204" s="223"/>
      <c r="BZS204" s="223"/>
      <c r="BZT204" s="223"/>
      <c r="BZU204" s="223"/>
      <c r="BZV204" s="223"/>
      <c r="BZW204" s="223"/>
      <c r="BZX204" s="223"/>
      <c r="BZY204" s="223"/>
      <c r="BZZ204" s="223"/>
      <c r="CAA204" s="223"/>
      <c r="CAB204" s="223"/>
      <c r="CAC204" s="223"/>
      <c r="CAD204" s="223"/>
      <c r="CAE204" s="223"/>
      <c r="CAF204" s="223"/>
      <c r="CAG204" s="223"/>
      <c r="CAH204" s="223"/>
      <c r="CAI204" s="223"/>
      <c r="CAJ204" s="223"/>
      <c r="CAK204" s="223"/>
      <c r="CAL204" s="223"/>
      <c r="CAM204" s="223"/>
      <c r="CAN204" s="223"/>
      <c r="CAO204" s="223"/>
      <c r="CAP204" s="223"/>
      <c r="CAQ204" s="223"/>
      <c r="CAR204" s="223"/>
      <c r="CAS204" s="223"/>
      <c r="CAT204" s="223"/>
      <c r="CAU204" s="223"/>
      <c r="CAV204" s="223"/>
      <c r="CAW204" s="223"/>
      <c r="CAX204" s="223"/>
      <c r="CAY204" s="223"/>
      <c r="CAZ204" s="223"/>
      <c r="CBA204" s="223"/>
      <c r="CBB204" s="223"/>
      <c r="CBC204" s="223"/>
      <c r="CBD204" s="223"/>
      <c r="CBE204" s="223"/>
      <c r="CBF204" s="223"/>
      <c r="CBG204" s="223"/>
      <c r="CBH204" s="223"/>
      <c r="CBI204" s="223"/>
      <c r="CBJ204" s="223"/>
      <c r="CBK204" s="223"/>
      <c r="CBL204" s="223"/>
      <c r="CBM204" s="223"/>
      <c r="CBN204" s="223"/>
      <c r="CBO204" s="223"/>
      <c r="CBP204" s="223"/>
      <c r="CBQ204" s="223"/>
      <c r="CBR204" s="223"/>
      <c r="CBS204" s="223"/>
      <c r="CBT204" s="223"/>
      <c r="CBU204" s="223"/>
      <c r="CBV204" s="223"/>
      <c r="CBW204" s="223"/>
      <c r="CBX204" s="223"/>
      <c r="CBY204" s="223"/>
      <c r="CBZ204" s="223"/>
      <c r="CCA204" s="223"/>
      <c r="CCB204" s="223"/>
      <c r="CCC204" s="223"/>
      <c r="CCD204" s="223"/>
      <c r="CCE204" s="223"/>
      <c r="CCF204" s="223"/>
      <c r="CCG204" s="223"/>
      <c r="CCH204" s="223"/>
      <c r="CCI204" s="223"/>
      <c r="CCJ204" s="223"/>
      <c r="CCK204" s="223"/>
      <c r="CCL204" s="223"/>
      <c r="CCM204" s="223"/>
      <c r="CCN204" s="223"/>
      <c r="CCO204" s="223"/>
      <c r="CCP204" s="223"/>
      <c r="CCQ204" s="223"/>
      <c r="CCR204" s="223"/>
      <c r="CCS204" s="223"/>
      <c r="CCT204" s="223"/>
      <c r="CCU204" s="223"/>
      <c r="CCV204" s="223"/>
      <c r="CCW204" s="223"/>
      <c r="CCX204" s="223"/>
      <c r="CCY204" s="223"/>
      <c r="CCZ204" s="223"/>
      <c r="CDA204" s="223"/>
      <c r="CDB204" s="223"/>
      <c r="CDC204" s="223"/>
      <c r="CDD204" s="223"/>
      <c r="CDE204" s="223"/>
      <c r="CDF204" s="223"/>
      <c r="CDG204" s="223"/>
      <c r="CDH204" s="223"/>
      <c r="CDI204" s="223"/>
      <c r="CDJ204" s="223"/>
      <c r="CDK204" s="223"/>
      <c r="CDL204" s="223"/>
      <c r="CDM204" s="223"/>
      <c r="CDN204" s="223"/>
      <c r="CDO204" s="223"/>
      <c r="CDP204" s="223"/>
      <c r="CDQ204" s="223"/>
      <c r="CDR204" s="223"/>
      <c r="CDS204" s="223"/>
      <c r="CDT204" s="223"/>
      <c r="CDU204" s="223"/>
      <c r="CDV204" s="223"/>
      <c r="CDW204" s="223"/>
      <c r="CDX204" s="223"/>
      <c r="CDY204" s="223"/>
      <c r="CDZ204" s="223"/>
      <c r="CEA204" s="223"/>
      <c r="CEB204" s="223"/>
      <c r="CEC204" s="223"/>
      <c r="CED204" s="223"/>
      <c r="CEE204" s="223"/>
      <c r="CEF204" s="223"/>
      <c r="CEG204" s="223"/>
      <c r="CEH204" s="223"/>
      <c r="CEI204" s="223"/>
      <c r="CEJ204" s="223"/>
      <c r="CEK204" s="223"/>
      <c r="CEL204" s="223"/>
      <c r="CEM204" s="223"/>
      <c r="CEN204" s="223"/>
      <c r="CEO204" s="223"/>
      <c r="CEP204" s="223"/>
      <c r="CEQ204" s="223"/>
      <c r="CER204" s="223"/>
      <c r="CES204" s="223"/>
      <c r="CET204" s="223"/>
      <c r="CEU204" s="223"/>
      <c r="CEV204" s="223"/>
      <c r="CEW204" s="223"/>
      <c r="CEX204" s="223"/>
      <c r="CEY204" s="223"/>
      <c r="CEZ204" s="223"/>
      <c r="CFA204" s="223"/>
      <c r="CFB204" s="223"/>
      <c r="CFC204" s="223"/>
      <c r="CFD204" s="223"/>
      <c r="CFE204" s="223"/>
      <c r="CFF204" s="223"/>
      <c r="CFG204" s="223"/>
      <c r="CFH204" s="223"/>
      <c r="CFI204" s="223"/>
      <c r="CFJ204" s="223"/>
      <c r="CFK204" s="223"/>
      <c r="CFL204" s="223"/>
      <c r="CFM204" s="223"/>
      <c r="CFN204" s="223"/>
      <c r="CFO204" s="223"/>
      <c r="CFP204" s="223"/>
      <c r="CFQ204" s="223"/>
      <c r="CFR204" s="223"/>
      <c r="CFS204" s="223"/>
      <c r="CFT204" s="223"/>
      <c r="CFU204" s="223"/>
      <c r="CFV204" s="223"/>
      <c r="CFW204" s="223"/>
      <c r="CFX204" s="223"/>
      <c r="CFY204" s="223"/>
      <c r="CFZ204" s="223"/>
      <c r="CGA204" s="223"/>
      <c r="CGB204" s="223"/>
      <c r="CGC204" s="223"/>
      <c r="CGD204" s="223"/>
      <c r="CGE204" s="223"/>
      <c r="CGF204" s="223"/>
      <c r="CGG204" s="223"/>
      <c r="CGH204" s="223"/>
      <c r="CGI204" s="223"/>
      <c r="CGJ204" s="223"/>
      <c r="CGK204" s="223"/>
      <c r="CGL204" s="223"/>
      <c r="CGM204" s="223"/>
      <c r="CGN204" s="223"/>
      <c r="CGO204" s="223"/>
      <c r="CGP204" s="223"/>
      <c r="CGQ204" s="223"/>
      <c r="CGR204" s="223"/>
      <c r="CGS204" s="223"/>
      <c r="CGT204" s="223"/>
      <c r="CGU204" s="223"/>
      <c r="CGV204" s="223"/>
      <c r="CGW204" s="223"/>
      <c r="CGX204" s="223"/>
      <c r="CGY204" s="223"/>
      <c r="CGZ204" s="223"/>
      <c r="CHA204" s="223"/>
      <c r="CHB204" s="223"/>
      <c r="CHC204" s="223"/>
      <c r="CHD204" s="223"/>
      <c r="CHE204" s="223"/>
      <c r="CHF204" s="223"/>
      <c r="CHG204" s="223"/>
      <c r="CHH204" s="223"/>
      <c r="CHI204" s="223"/>
      <c r="CHJ204" s="223"/>
      <c r="CHK204" s="223"/>
      <c r="CHL204" s="223"/>
      <c r="CHM204" s="223"/>
      <c r="CHN204" s="223"/>
      <c r="CHO204" s="223"/>
      <c r="CHP204" s="223"/>
      <c r="CHQ204" s="223"/>
      <c r="CHR204" s="223"/>
      <c r="CHS204" s="223"/>
      <c r="CHT204" s="223"/>
      <c r="CHU204" s="223"/>
      <c r="CHV204" s="223"/>
      <c r="CHW204" s="223"/>
      <c r="CHX204" s="223"/>
      <c r="CHY204" s="223"/>
      <c r="CHZ204" s="223"/>
      <c r="CIA204" s="223"/>
      <c r="CIB204" s="223"/>
      <c r="CIC204" s="223"/>
      <c r="CID204" s="223"/>
      <c r="CIE204" s="223"/>
      <c r="CIF204" s="223"/>
      <c r="CIG204" s="223"/>
      <c r="CIH204" s="223"/>
      <c r="CII204" s="223"/>
      <c r="CIJ204" s="223"/>
      <c r="CIK204" s="223"/>
      <c r="CIL204" s="223"/>
      <c r="CIM204" s="223"/>
      <c r="CIN204" s="223"/>
      <c r="CIO204" s="223"/>
      <c r="CIP204" s="223"/>
      <c r="CIQ204" s="223"/>
      <c r="CIR204" s="223"/>
      <c r="CIS204" s="223"/>
      <c r="CIT204" s="223"/>
      <c r="CIU204" s="223"/>
      <c r="CIV204" s="223"/>
      <c r="CIW204" s="223"/>
      <c r="CIX204" s="223"/>
      <c r="CIY204" s="223"/>
      <c r="CIZ204" s="223"/>
      <c r="CJA204" s="223"/>
      <c r="CJB204" s="223"/>
      <c r="CJC204" s="223"/>
      <c r="CJD204" s="223"/>
      <c r="CJE204" s="223"/>
      <c r="CJF204" s="223"/>
      <c r="CJG204" s="223"/>
      <c r="CJH204" s="223"/>
      <c r="CJI204" s="223"/>
      <c r="CJJ204" s="223"/>
      <c r="CJK204" s="223"/>
      <c r="CJL204" s="223"/>
      <c r="CJM204" s="223"/>
      <c r="CJN204" s="223"/>
      <c r="CJO204" s="223"/>
      <c r="CJP204" s="223"/>
      <c r="CJQ204" s="223"/>
      <c r="CJR204" s="223"/>
      <c r="CJS204" s="223"/>
      <c r="CJT204" s="223"/>
      <c r="CJU204" s="223"/>
      <c r="CJV204" s="223"/>
      <c r="CJW204" s="223"/>
      <c r="CJX204" s="223"/>
      <c r="CJY204" s="223"/>
      <c r="CJZ204" s="223"/>
      <c r="CKA204" s="223"/>
      <c r="CKB204" s="223"/>
      <c r="CKC204" s="223"/>
      <c r="CKD204" s="223"/>
      <c r="CKE204" s="223"/>
      <c r="CKF204" s="223"/>
      <c r="CKG204" s="223"/>
      <c r="CKH204" s="223"/>
      <c r="CKI204" s="223"/>
      <c r="CKJ204" s="223"/>
      <c r="CKK204" s="223"/>
      <c r="CKL204" s="223"/>
      <c r="CKM204" s="223"/>
      <c r="CKN204" s="223"/>
      <c r="CKO204" s="223"/>
      <c r="CKP204" s="223"/>
      <c r="CKQ204" s="223"/>
      <c r="CKR204" s="223"/>
      <c r="CKS204" s="223"/>
      <c r="CKT204" s="223"/>
      <c r="CKU204" s="223"/>
      <c r="CKV204" s="223"/>
      <c r="CKW204" s="223"/>
      <c r="CKX204" s="223"/>
      <c r="CKY204" s="223"/>
      <c r="CKZ204" s="223"/>
      <c r="CLA204" s="223"/>
      <c r="CLB204" s="223"/>
      <c r="CLC204" s="223"/>
      <c r="CLD204" s="223"/>
      <c r="CLE204" s="223"/>
      <c r="CLF204" s="223"/>
      <c r="CLG204" s="223"/>
      <c r="CLH204" s="223"/>
      <c r="CLI204" s="223"/>
      <c r="CLJ204" s="223"/>
      <c r="CLK204" s="223"/>
      <c r="CLL204" s="223"/>
      <c r="CLM204" s="223"/>
      <c r="CLN204" s="223"/>
      <c r="CLO204" s="223"/>
      <c r="CLP204" s="223"/>
      <c r="CLQ204" s="223"/>
      <c r="CLR204" s="223"/>
      <c r="CLS204" s="223"/>
      <c r="CLT204" s="223"/>
      <c r="CLU204" s="223"/>
      <c r="CLV204" s="223"/>
      <c r="CLW204" s="223"/>
      <c r="CLX204" s="223"/>
      <c r="CLY204" s="223"/>
      <c r="CLZ204" s="223"/>
      <c r="CMA204" s="223"/>
      <c r="CMB204" s="223"/>
      <c r="CMC204" s="223"/>
      <c r="CMD204" s="223"/>
      <c r="CME204" s="223"/>
      <c r="CMF204" s="223"/>
      <c r="CMG204" s="223"/>
      <c r="CMH204" s="223"/>
      <c r="CMI204" s="223"/>
      <c r="CMJ204" s="223"/>
      <c r="CMK204" s="223"/>
      <c r="CML204" s="223"/>
      <c r="CMM204" s="223"/>
      <c r="CMN204" s="223"/>
      <c r="CMO204" s="223"/>
      <c r="CMP204" s="223"/>
      <c r="CMQ204" s="223"/>
      <c r="CMR204" s="223"/>
      <c r="CMS204" s="223"/>
      <c r="CMT204" s="223"/>
      <c r="CMU204" s="223"/>
      <c r="CMV204" s="223"/>
      <c r="CMW204" s="223"/>
      <c r="CMX204" s="223"/>
      <c r="CMY204" s="223"/>
      <c r="CMZ204" s="223"/>
      <c r="CNA204" s="223"/>
      <c r="CNB204" s="223"/>
      <c r="CNC204" s="223"/>
      <c r="CND204" s="223"/>
      <c r="CNE204" s="223"/>
      <c r="CNF204" s="223"/>
      <c r="CNG204" s="223"/>
      <c r="CNH204" s="223"/>
      <c r="CNI204" s="223"/>
      <c r="CNJ204" s="223"/>
      <c r="CNK204" s="223"/>
      <c r="CNL204" s="223"/>
      <c r="CNM204" s="223"/>
      <c r="CNN204" s="223"/>
      <c r="CNO204" s="223"/>
      <c r="CNP204" s="223"/>
      <c r="CNQ204" s="223"/>
      <c r="CNR204" s="223"/>
      <c r="CNS204" s="223"/>
      <c r="CNT204" s="223"/>
      <c r="CNU204" s="223"/>
      <c r="CNV204" s="223"/>
      <c r="CNW204" s="223"/>
      <c r="CNX204" s="223"/>
      <c r="CNY204" s="223"/>
      <c r="CNZ204" s="223"/>
      <c r="COA204" s="223"/>
      <c r="COB204" s="223"/>
      <c r="COC204" s="223"/>
      <c r="COD204" s="223"/>
      <c r="COE204" s="223"/>
      <c r="COF204" s="223"/>
      <c r="COG204" s="223"/>
      <c r="COH204" s="223"/>
      <c r="COI204" s="223"/>
      <c r="COJ204" s="223"/>
      <c r="COK204" s="223"/>
      <c r="COL204" s="223"/>
      <c r="COM204" s="223"/>
      <c r="CON204" s="223"/>
      <c r="COO204" s="223"/>
      <c r="COP204" s="223"/>
      <c r="COQ204" s="223"/>
      <c r="COR204" s="223"/>
      <c r="COS204" s="223"/>
      <c r="COT204" s="223"/>
      <c r="COU204" s="223"/>
      <c r="COV204" s="223"/>
      <c r="COW204" s="223"/>
      <c r="COX204" s="223"/>
      <c r="COY204" s="223"/>
      <c r="COZ204" s="223"/>
      <c r="CPA204" s="223"/>
      <c r="CPB204" s="223"/>
      <c r="CPC204" s="223"/>
      <c r="CPD204" s="223"/>
      <c r="CPE204" s="223"/>
      <c r="CPF204" s="223"/>
      <c r="CPG204" s="223"/>
      <c r="CPH204" s="223"/>
      <c r="CPI204" s="223"/>
      <c r="CPJ204" s="223"/>
      <c r="CPK204" s="223"/>
      <c r="CPL204" s="223"/>
      <c r="CPM204" s="223"/>
      <c r="CPN204" s="223"/>
      <c r="CPO204" s="223"/>
      <c r="CPP204" s="223"/>
      <c r="CPQ204" s="223"/>
      <c r="CPR204" s="223"/>
      <c r="CPS204" s="223"/>
      <c r="CPT204" s="223"/>
      <c r="CPU204" s="223"/>
      <c r="CPV204" s="223"/>
      <c r="CPW204" s="223"/>
      <c r="CPX204" s="223"/>
      <c r="CPY204" s="223"/>
      <c r="CPZ204" s="223"/>
      <c r="CQA204" s="223"/>
      <c r="CQB204" s="223"/>
      <c r="CQC204" s="223"/>
      <c r="CQD204" s="223"/>
      <c r="CQE204" s="223"/>
      <c r="CQF204" s="223"/>
      <c r="CQG204" s="223"/>
      <c r="CQH204" s="223"/>
      <c r="CQI204" s="223"/>
      <c r="CQJ204" s="223"/>
      <c r="CQK204" s="223"/>
      <c r="CQL204" s="223"/>
      <c r="CQM204" s="223"/>
      <c r="CQN204" s="223"/>
      <c r="CQO204" s="223"/>
      <c r="CQP204" s="223"/>
      <c r="CQQ204" s="223"/>
      <c r="CQR204" s="223"/>
      <c r="CQS204" s="223"/>
      <c r="CQT204" s="223"/>
      <c r="CQU204" s="223"/>
      <c r="CQV204" s="223"/>
      <c r="CQW204" s="223"/>
      <c r="CQX204" s="223"/>
      <c r="CQY204" s="223"/>
      <c r="CQZ204" s="223"/>
      <c r="CRA204" s="223"/>
      <c r="CRB204" s="223"/>
      <c r="CRC204" s="223"/>
      <c r="CRD204" s="223"/>
      <c r="CRE204" s="223"/>
      <c r="CRF204" s="223"/>
      <c r="CRG204" s="223"/>
      <c r="CRH204" s="223"/>
      <c r="CRI204" s="223"/>
      <c r="CRJ204" s="223"/>
      <c r="CRK204" s="223"/>
      <c r="CRL204" s="223"/>
      <c r="CRM204" s="223"/>
      <c r="CRN204" s="223"/>
      <c r="CRO204" s="223"/>
      <c r="CRP204" s="223"/>
      <c r="CRQ204" s="223"/>
      <c r="CRR204" s="223"/>
      <c r="CRS204" s="223"/>
      <c r="CRT204" s="223"/>
      <c r="CRU204" s="223"/>
      <c r="CRV204" s="223"/>
      <c r="CRW204" s="223"/>
      <c r="CRX204" s="223"/>
      <c r="CRY204" s="223"/>
      <c r="CRZ204" s="223"/>
      <c r="CSA204" s="223"/>
      <c r="CSB204" s="223"/>
      <c r="CSC204" s="223"/>
      <c r="CSD204" s="223"/>
      <c r="CSE204" s="223"/>
      <c r="CSF204" s="223"/>
      <c r="CSG204" s="223"/>
      <c r="CSH204" s="223"/>
      <c r="CSI204" s="223"/>
      <c r="CSJ204" s="223"/>
      <c r="CSK204" s="223"/>
      <c r="CSL204" s="223"/>
      <c r="CSM204" s="223"/>
      <c r="CSN204" s="223"/>
      <c r="CSO204" s="223"/>
      <c r="CSP204" s="223"/>
      <c r="CSQ204" s="223"/>
      <c r="CSR204" s="223"/>
      <c r="CSS204" s="223"/>
      <c r="CST204" s="223"/>
      <c r="CSU204" s="223"/>
      <c r="CSV204" s="223"/>
      <c r="CSW204" s="223"/>
      <c r="CSX204" s="223"/>
      <c r="CSY204" s="223"/>
      <c r="CSZ204" s="223"/>
      <c r="CTA204" s="223"/>
      <c r="CTB204" s="223"/>
      <c r="CTC204" s="223"/>
      <c r="CTD204" s="223"/>
      <c r="CTE204" s="223"/>
      <c r="CTF204" s="223"/>
      <c r="CTG204" s="223"/>
      <c r="CTH204" s="223"/>
      <c r="CTI204" s="223"/>
      <c r="CTJ204" s="223"/>
      <c r="CTK204" s="223"/>
      <c r="CTL204" s="223"/>
      <c r="CTM204" s="223"/>
      <c r="CTN204" s="223"/>
      <c r="CTO204" s="223"/>
      <c r="CTP204" s="223"/>
      <c r="CTQ204" s="223"/>
      <c r="CTR204" s="223"/>
      <c r="CTS204" s="223"/>
      <c r="CTT204" s="223"/>
      <c r="CTU204" s="223"/>
      <c r="CTV204" s="223"/>
      <c r="CTW204" s="223"/>
      <c r="CTX204" s="223"/>
      <c r="CTY204" s="223"/>
      <c r="CTZ204" s="223"/>
      <c r="CUA204" s="223"/>
      <c r="CUB204" s="223"/>
      <c r="CUC204" s="223"/>
      <c r="CUD204" s="223"/>
      <c r="CUE204" s="223"/>
      <c r="CUF204" s="223"/>
      <c r="CUG204" s="223"/>
      <c r="CUH204" s="223"/>
      <c r="CUI204" s="223"/>
      <c r="CUJ204" s="223"/>
      <c r="CUK204" s="223"/>
      <c r="CUL204" s="223"/>
      <c r="CUM204" s="223"/>
      <c r="CUN204" s="223"/>
      <c r="CUO204" s="223"/>
      <c r="CUP204" s="223"/>
      <c r="CUQ204" s="223"/>
      <c r="CUR204" s="223"/>
      <c r="CUS204" s="223"/>
      <c r="CUT204" s="223"/>
      <c r="CUU204" s="223"/>
      <c r="CUV204" s="223"/>
      <c r="CUW204" s="223"/>
      <c r="CUX204" s="223"/>
      <c r="CUY204" s="223"/>
      <c r="CUZ204" s="223"/>
      <c r="CVA204" s="223"/>
      <c r="CVB204" s="223"/>
      <c r="CVC204" s="223"/>
      <c r="CVD204" s="223"/>
      <c r="CVE204" s="223"/>
      <c r="CVF204" s="223"/>
      <c r="CVG204" s="223"/>
      <c r="CVH204" s="223"/>
      <c r="CVI204" s="223"/>
      <c r="CVJ204" s="223"/>
      <c r="CVK204" s="223"/>
      <c r="CVL204" s="223"/>
      <c r="CVM204" s="223"/>
      <c r="CVN204" s="223"/>
      <c r="CVO204" s="223"/>
      <c r="CVP204" s="223"/>
      <c r="CVQ204" s="223"/>
      <c r="CVR204" s="223"/>
      <c r="CVS204" s="223"/>
      <c r="CVT204" s="223"/>
      <c r="CVU204" s="223"/>
      <c r="CVV204" s="223"/>
      <c r="CVW204" s="223"/>
      <c r="CVX204" s="223"/>
      <c r="CVY204" s="223"/>
      <c r="CVZ204" s="223"/>
      <c r="CWA204" s="223"/>
      <c r="CWB204" s="223"/>
      <c r="CWC204" s="223"/>
      <c r="CWD204" s="223"/>
      <c r="CWE204" s="223"/>
      <c r="CWF204" s="223"/>
      <c r="CWG204" s="223"/>
      <c r="CWH204" s="223"/>
      <c r="CWI204" s="223"/>
      <c r="CWJ204" s="223"/>
      <c r="CWK204" s="223"/>
      <c r="CWL204" s="223"/>
      <c r="CWM204" s="223"/>
      <c r="CWN204" s="223"/>
      <c r="CWO204" s="223"/>
      <c r="CWP204" s="223"/>
      <c r="CWQ204" s="223"/>
      <c r="CWR204" s="223"/>
      <c r="CWS204" s="223"/>
      <c r="CWT204" s="223"/>
      <c r="CWU204" s="223"/>
      <c r="CWV204" s="223"/>
      <c r="CWW204" s="223"/>
      <c r="CWX204" s="223"/>
      <c r="CWY204" s="223"/>
      <c r="CWZ204" s="223"/>
      <c r="CXA204" s="223"/>
      <c r="CXB204" s="223"/>
      <c r="CXC204" s="223"/>
      <c r="CXD204" s="223"/>
      <c r="CXE204" s="223"/>
      <c r="CXF204" s="223"/>
      <c r="CXG204" s="223"/>
      <c r="CXH204" s="223"/>
      <c r="CXI204" s="223"/>
      <c r="CXJ204" s="223"/>
      <c r="CXK204" s="223"/>
      <c r="CXL204" s="223"/>
      <c r="CXM204" s="223"/>
      <c r="CXN204" s="223"/>
      <c r="CXO204" s="223"/>
      <c r="CXP204" s="223"/>
      <c r="CXQ204" s="223"/>
      <c r="CXR204" s="223"/>
      <c r="CXS204" s="223"/>
      <c r="CXT204" s="223"/>
      <c r="CXU204" s="223"/>
      <c r="CXV204" s="223"/>
      <c r="CXW204" s="223"/>
      <c r="CXX204" s="223"/>
      <c r="CXY204" s="223"/>
      <c r="CXZ204" s="223"/>
      <c r="CYA204" s="223"/>
      <c r="CYB204" s="223"/>
      <c r="CYC204" s="223"/>
      <c r="CYD204" s="223"/>
      <c r="CYE204" s="223"/>
      <c r="CYF204" s="223"/>
      <c r="CYG204" s="223"/>
      <c r="CYH204" s="223"/>
      <c r="CYI204" s="223"/>
      <c r="CYJ204" s="223"/>
      <c r="CYK204" s="223"/>
      <c r="CYL204" s="223"/>
      <c r="CYM204" s="223"/>
      <c r="CYN204" s="223"/>
      <c r="CYO204" s="223"/>
      <c r="CYP204" s="223"/>
      <c r="CYQ204" s="223"/>
      <c r="CYR204" s="223"/>
      <c r="CYS204" s="223"/>
      <c r="CYT204" s="223"/>
      <c r="CYU204" s="223"/>
      <c r="CYV204" s="223"/>
      <c r="CYW204" s="223"/>
      <c r="CYX204" s="223"/>
      <c r="CYY204" s="223"/>
      <c r="CYZ204" s="223"/>
      <c r="CZA204" s="223"/>
      <c r="CZB204" s="223"/>
      <c r="CZC204" s="223"/>
      <c r="CZD204" s="223"/>
      <c r="CZE204" s="223"/>
      <c r="CZF204" s="223"/>
      <c r="CZG204" s="223"/>
      <c r="CZH204" s="223"/>
      <c r="CZI204" s="223"/>
      <c r="CZJ204" s="223"/>
      <c r="CZK204" s="223"/>
      <c r="CZL204" s="223"/>
      <c r="CZM204" s="223"/>
      <c r="CZN204" s="223"/>
      <c r="CZO204" s="223"/>
      <c r="CZP204" s="223"/>
      <c r="CZQ204" s="223"/>
      <c r="CZR204" s="223"/>
      <c r="CZS204" s="223"/>
      <c r="CZT204" s="223"/>
      <c r="CZU204" s="223"/>
      <c r="CZV204" s="223"/>
      <c r="CZW204" s="223"/>
      <c r="CZX204" s="223"/>
      <c r="CZY204" s="223"/>
      <c r="CZZ204" s="223"/>
      <c r="DAA204" s="223"/>
      <c r="DAB204" s="223"/>
      <c r="DAC204" s="223"/>
      <c r="DAD204" s="223"/>
      <c r="DAE204" s="223"/>
      <c r="DAF204" s="223"/>
      <c r="DAG204" s="223"/>
      <c r="DAH204" s="223"/>
      <c r="DAI204" s="223"/>
      <c r="DAJ204" s="223"/>
      <c r="DAK204" s="223"/>
      <c r="DAL204" s="223"/>
      <c r="DAM204" s="223"/>
      <c r="DAN204" s="223"/>
      <c r="DAO204" s="223"/>
      <c r="DAP204" s="223"/>
      <c r="DAQ204" s="223"/>
      <c r="DAR204" s="223"/>
      <c r="DAS204" s="223"/>
      <c r="DAT204" s="223"/>
      <c r="DAU204" s="223"/>
      <c r="DAV204" s="223"/>
      <c r="DAW204" s="223"/>
      <c r="DAX204" s="223"/>
      <c r="DAY204" s="223"/>
      <c r="DAZ204" s="223"/>
      <c r="DBA204" s="223"/>
      <c r="DBB204" s="223"/>
      <c r="DBC204" s="223"/>
      <c r="DBD204" s="223"/>
      <c r="DBE204" s="223"/>
      <c r="DBF204" s="223"/>
      <c r="DBG204" s="223"/>
      <c r="DBH204" s="223"/>
      <c r="DBI204" s="223"/>
      <c r="DBJ204" s="223"/>
      <c r="DBK204" s="223"/>
      <c r="DBL204" s="223"/>
      <c r="DBM204" s="223"/>
      <c r="DBN204" s="223"/>
      <c r="DBO204" s="223"/>
      <c r="DBP204" s="223"/>
      <c r="DBQ204" s="223"/>
      <c r="DBR204" s="223"/>
      <c r="DBS204" s="223"/>
      <c r="DBT204" s="223"/>
      <c r="DBU204" s="223"/>
      <c r="DBV204" s="223"/>
      <c r="DBW204" s="223"/>
      <c r="DBX204" s="223"/>
      <c r="DBY204" s="223"/>
      <c r="DBZ204" s="223"/>
      <c r="DCA204" s="223"/>
      <c r="DCB204" s="223"/>
      <c r="DCC204" s="223"/>
      <c r="DCD204" s="223"/>
      <c r="DCE204" s="223"/>
      <c r="DCF204" s="223"/>
      <c r="DCG204" s="223"/>
      <c r="DCH204" s="223"/>
      <c r="DCI204" s="223"/>
      <c r="DCJ204" s="223"/>
      <c r="DCK204" s="223"/>
      <c r="DCL204" s="223"/>
      <c r="DCM204" s="223"/>
      <c r="DCN204" s="223"/>
      <c r="DCO204" s="223"/>
      <c r="DCP204" s="223"/>
      <c r="DCQ204" s="223"/>
      <c r="DCR204" s="223"/>
      <c r="DCS204" s="223"/>
      <c r="DCT204" s="223"/>
      <c r="DCU204" s="223"/>
      <c r="DCV204" s="223"/>
      <c r="DCW204" s="223"/>
      <c r="DCX204" s="223"/>
      <c r="DCY204" s="223"/>
      <c r="DCZ204" s="223"/>
      <c r="DDA204" s="223"/>
      <c r="DDB204" s="223"/>
      <c r="DDC204" s="223"/>
      <c r="DDD204" s="223"/>
      <c r="DDE204" s="223"/>
      <c r="DDF204" s="223"/>
      <c r="DDG204" s="223"/>
      <c r="DDH204" s="223"/>
      <c r="DDI204" s="223"/>
      <c r="DDJ204" s="223"/>
      <c r="DDK204" s="223"/>
      <c r="DDL204" s="223"/>
      <c r="DDM204" s="223"/>
      <c r="DDN204" s="223"/>
      <c r="DDO204" s="223"/>
      <c r="DDP204" s="223"/>
      <c r="DDQ204" s="223"/>
      <c r="DDR204" s="223"/>
      <c r="DDS204" s="223"/>
      <c r="DDT204" s="223"/>
      <c r="DDU204" s="223"/>
      <c r="DDV204" s="223"/>
      <c r="DDW204" s="223"/>
      <c r="DDX204" s="223"/>
      <c r="DDY204" s="223"/>
      <c r="DDZ204" s="223"/>
      <c r="DEA204" s="223"/>
      <c r="DEB204" s="223"/>
      <c r="DEC204" s="223"/>
      <c r="DED204" s="223"/>
      <c r="DEE204" s="223"/>
      <c r="DEF204" s="223"/>
      <c r="DEG204" s="223"/>
      <c r="DEH204" s="223"/>
      <c r="DEI204" s="223"/>
      <c r="DEJ204" s="223"/>
      <c r="DEK204" s="223"/>
      <c r="DEL204" s="223"/>
      <c r="DEM204" s="223"/>
      <c r="DEN204" s="223"/>
      <c r="DEO204" s="223"/>
      <c r="DEP204" s="223"/>
      <c r="DEQ204" s="223"/>
      <c r="DER204" s="223"/>
      <c r="DES204" s="223"/>
      <c r="DET204" s="223"/>
      <c r="DEU204" s="223"/>
      <c r="DEV204" s="223"/>
      <c r="DEW204" s="223"/>
      <c r="DEX204" s="223"/>
      <c r="DEY204" s="223"/>
      <c r="DEZ204" s="223"/>
      <c r="DFA204" s="223"/>
      <c r="DFB204" s="223"/>
      <c r="DFC204" s="223"/>
      <c r="DFD204" s="223"/>
      <c r="DFE204" s="223"/>
      <c r="DFF204" s="223"/>
      <c r="DFG204" s="223"/>
      <c r="DFH204" s="223"/>
      <c r="DFI204" s="223"/>
      <c r="DFJ204" s="223"/>
      <c r="DFK204" s="223"/>
      <c r="DFL204" s="223"/>
      <c r="DFM204" s="223"/>
      <c r="DFN204" s="223"/>
      <c r="DFO204" s="223"/>
      <c r="DFP204" s="223"/>
      <c r="DFQ204" s="223"/>
      <c r="DFR204" s="223"/>
      <c r="DFS204" s="223"/>
      <c r="DFT204" s="223"/>
      <c r="DFU204" s="223"/>
      <c r="DFV204" s="223"/>
      <c r="DFW204" s="223"/>
      <c r="DFX204" s="223"/>
      <c r="DFY204" s="223"/>
      <c r="DFZ204" s="223"/>
      <c r="DGA204" s="223"/>
      <c r="DGB204" s="223"/>
      <c r="DGC204" s="223"/>
      <c r="DGD204" s="223"/>
      <c r="DGE204" s="223"/>
      <c r="DGF204" s="223"/>
      <c r="DGG204" s="223"/>
      <c r="DGH204" s="223"/>
      <c r="DGI204" s="223"/>
      <c r="DGJ204" s="223"/>
      <c r="DGK204" s="223"/>
      <c r="DGL204" s="223"/>
      <c r="DGM204" s="223"/>
      <c r="DGN204" s="223"/>
      <c r="DGO204" s="223"/>
      <c r="DGP204" s="223"/>
      <c r="DGQ204" s="223"/>
      <c r="DGR204" s="223"/>
      <c r="DGS204" s="223"/>
      <c r="DGT204" s="223"/>
      <c r="DGU204" s="223"/>
      <c r="DGV204" s="223"/>
      <c r="DGW204" s="223"/>
      <c r="DGX204" s="223"/>
      <c r="DGY204" s="223"/>
      <c r="DGZ204" s="223"/>
      <c r="DHA204" s="223"/>
      <c r="DHB204" s="223"/>
      <c r="DHC204" s="223"/>
      <c r="DHD204" s="223"/>
      <c r="DHE204" s="223"/>
      <c r="DHF204" s="223"/>
      <c r="DHG204" s="223"/>
      <c r="DHH204" s="223"/>
      <c r="DHI204" s="223"/>
      <c r="DHJ204" s="223"/>
      <c r="DHK204" s="223"/>
      <c r="DHL204" s="223"/>
      <c r="DHM204" s="223"/>
      <c r="DHN204" s="223"/>
      <c r="DHO204" s="223"/>
      <c r="DHP204" s="223"/>
      <c r="DHQ204" s="223"/>
      <c r="DHR204" s="223"/>
      <c r="DHS204" s="223"/>
      <c r="DHT204" s="223"/>
      <c r="DHU204" s="223"/>
      <c r="DHV204" s="223"/>
      <c r="DHW204" s="223"/>
      <c r="DHX204" s="223"/>
      <c r="DHY204" s="223"/>
      <c r="DHZ204" s="223"/>
      <c r="DIA204" s="223"/>
      <c r="DIB204" s="223"/>
      <c r="DIC204" s="223"/>
      <c r="DID204" s="223"/>
      <c r="DIE204" s="223"/>
      <c r="DIF204" s="223"/>
      <c r="DIG204" s="223"/>
      <c r="DIH204" s="223"/>
      <c r="DII204" s="223"/>
      <c r="DIJ204" s="223"/>
      <c r="DIK204" s="223"/>
      <c r="DIL204" s="223"/>
      <c r="DIM204" s="223"/>
      <c r="DIN204" s="223"/>
      <c r="DIO204" s="223"/>
      <c r="DIP204" s="223"/>
      <c r="DIQ204" s="223"/>
      <c r="DIR204" s="223"/>
      <c r="DIS204" s="223"/>
      <c r="DIT204" s="223"/>
      <c r="DIU204" s="223"/>
      <c r="DIV204" s="223"/>
      <c r="DIW204" s="223"/>
      <c r="DIX204" s="223"/>
      <c r="DIY204" s="223"/>
      <c r="DIZ204" s="223"/>
      <c r="DJA204" s="223"/>
      <c r="DJB204" s="223"/>
      <c r="DJC204" s="223"/>
      <c r="DJD204" s="223"/>
      <c r="DJE204" s="223"/>
      <c r="DJF204" s="223"/>
      <c r="DJG204" s="223"/>
      <c r="DJH204" s="223"/>
      <c r="DJI204" s="223"/>
      <c r="DJJ204" s="223"/>
      <c r="DJK204" s="223"/>
      <c r="DJL204" s="223"/>
      <c r="DJM204" s="223"/>
      <c r="DJN204" s="223"/>
      <c r="DJO204" s="223"/>
      <c r="DJP204" s="223"/>
      <c r="DJQ204" s="223"/>
      <c r="DJR204" s="223"/>
      <c r="DJS204" s="223"/>
      <c r="DJT204" s="223"/>
      <c r="DJU204" s="223"/>
      <c r="DJV204" s="223"/>
      <c r="DJW204" s="223"/>
      <c r="DJX204" s="223"/>
      <c r="DJY204" s="223"/>
      <c r="DJZ204" s="223"/>
      <c r="DKA204" s="223"/>
      <c r="DKB204" s="223"/>
      <c r="DKC204" s="223"/>
      <c r="DKD204" s="223"/>
      <c r="DKE204" s="223"/>
      <c r="DKF204" s="223"/>
      <c r="DKG204" s="223"/>
      <c r="DKH204" s="223"/>
      <c r="DKI204" s="223"/>
      <c r="DKJ204" s="223"/>
      <c r="DKK204" s="223"/>
      <c r="DKL204" s="223"/>
      <c r="DKM204" s="223"/>
      <c r="DKN204" s="223"/>
      <c r="DKO204" s="223"/>
      <c r="DKP204" s="223"/>
      <c r="DKQ204" s="223"/>
      <c r="DKR204" s="223"/>
      <c r="DKS204" s="223"/>
      <c r="DKT204" s="223"/>
      <c r="DKU204" s="223"/>
      <c r="DKV204" s="223"/>
      <c r="DKW204" s="223"/>
      <c r="DKX204" s="223"/>
      <c r="DKY204" s="223"/>
      <c r="DKZ204" s="223"/>
      <c r="DLA204" s="223"/>
      <c r="DLB204" s="223"/>
      <c r="DLC204" s="223"/>
      <c r="DLD204" s="223"/>
      <c r="DLE204" s="223"/>
      <c r="DLF204" s="223"/>
      <c r="DLG204" s="223"/>
      <c r="DLH204" s="223"/>
      <c r="DLI204" s="223"/>
      <c r="DLJ204" s="223"/>
      <c r="DLK204" s="223"/>
      <c r="DLL204" s="223"/>
      <c r="DLM204" s="223"/>
      <c r="DLN204" s="223"/>
      <c r="DLO204" s="223"/>
      <c r="DLP204" s="223"/>
      <c r="DLQ204" s="223"/>
      <c r="DLR204" s="223"/>
      <c r="DLS204" s="223"/>
      <c r="DLT204" s="223"/>
      <c r="DLU204" s="223"/>
      <c r="DLV204" s="223"/>
      <c r="DLW204" s="223"/>
      <c r="DLX204" s="223"/>
      <c r="DLY204" s="223"/>
      <c r="DLZ204" s="223"/>
      <c r="DMA204" s="223"/>
      <c r="DMB204" s="223"/>
      <c r="DMC204" s="223"/>
      <c r="DMD204" s="223"/>
      <c r="DME204" s="223"/>
      <c r="DMF204" s="223"/>
      <c r="DMG204" s="223"/>
      <c r="DMH204" s="223"/>
      <c r="DMI204" s="223"/>
      <c r="DMJ204" s="223"/>
      <c r="DMK204" s="223"/>
      <c r="DML204" s="223"/>
      <c r="DMM204" s="223"/>
      <c r="DMN204" s="223"/>
      <c r="DMO204" s="223"/>
      <c r="DMP204" s="223"/>
      <c r="DMQ204" s="223"/>
      <c r="DMR204" s="223"/>
      <c r="DMS204" s="223"/>
      <c r="DMT204" s="223"/>
      <c r="DMU204" s="223"/>
      <c r="DMV204" s="223"/>
      <c r="DMW204" s="223"/>
      <c r="DMX204" s="223"/>
      <c r="DMY204" s="223"/>
      <c r="DMZ204" s="223"/>
      <c r="DNA204" s="223"/>
      <c r="DNB204" s="223"/>
      <c r="DNC204" s="223"/>
      <c r="DND204" s="223"/>
      <c r="DNE204" s="223"/>
      <c r="DNF204" s="223"/>
      <c r="DNG204" s="223"/>
      <c r="DNH204" s="223"/>
      <c r="DNI204" s="223"/>
      <c r="DNJ204" s="223"/>
      <c r="DNK204" s="223"/>
      <c r="DNL204" s="223"/>
      <c r="DNM204" s="223"/>
      <c r="DNN204" s="223"/>
      <c r="DNO204" s="223"/>
      <c r="DNP204" s="223"/>
      <c r="DNQ204" s="223"/>
      <c r="DNR204" s="223"/>
      <c r="DNS204" s="223"/>
      <c r="DNT204" s="223"/>
      <c r="DNU204" s="223"/>
      <c r="DNV204" s="223"/>
      <c r="DNW204" s="223"/>
      <c r="DNX204" s="223"/>
      <c r="DNY204" s="223"/>
      <c r="DNZ204" s="223"/>
      <c r="DOA204" s="223"/>
      <c r="DOB204" s="223"/>
      <c r="DOC204" s="223"/>
      <c r="DOD204" s="223"/>
      <c r="DOE204" s="223"/>
      <c r="DOF204" s="223"/>
      <c r="DOG204" s="223"/>
      <c r="DOH204" s="223"/>
      <c r="DOI204" s="223"/>
      <c r="DOJ204" s="223"/>
      <c r="DOK204" s="223"/>
      <c r="DOL204" s="223"/>
      <c r="DOM204" s="223"/>
      <c r="DON204" s="223"/>
      <c r="DOO204" s="223"/>
      <c r="DOP204" s="223"/>
      <c r="DOQ204" s="223"/>
      <c r="DOR204" s="223"/>
      <c r="DOS204" s="223"/>
      <c r="DOT204" s="223"/>
      <c r="DOU204" s="223"/>
      <c r="DOV204" s="223"/>
      <c r="DOW204" s="223"/>
      <c r="DOX204" s="223"/>
      <c r="DOY204" s="223"/>
      <c r="DOZ204" s="223"/>
      <c r="DPA204" s="223"/>
      <c r="DPB204" s="223"/>
      <c r="DPC204" s="223"/>
      <c r="DPD204" s="223"/>
      <c r="DPE204" s="223"/>
      <c r="DPF204" s="223"/>
      <c r="DPG204" s="223"/>
      <c r="DPH204" s="223"/>
      <c r="DPI204" s="223"/>
      <c r="DPJ204" s="223"/>
      <c r="DPK204" s="223"/>
      <c r="DPL204" s="223"/>
      <c r="DPM204" s="223"/>
      <c r="DPN204" s="223"/>
      <c r="DPO204" s="223"/>
      <c r="DPP204" s="223"/>
      <c r="DPQ204" s="223"/>
      <c r="DPR204" s="223"/>
      <c r="DPS204" s="223"/>
      <c r="DPT204" s="223"/>
      <c r="DPU204" s="223"/>
      <c r="DPV204" s="223"/>
      <c r="DPW204" s="223"/>
      <c r="DPX204" s="223"/>
      <c r="DPY204" s="223"/>
      <c r="DPZ204" s="223"/>
      <c r="DQA204" s="223"/>
      <c r="DQB204" s="223"/>
      <c r="DQC204" s="223"/>
      <c r="DQD204" s="223"/>
      <c r="DQE204" s="223"/>
      <c r="DQF204" s="223"/>
      <c r="DQG204" s="223"/>
      <c r="DQH204" s="223"/>
      <c r="DQI204" s="223"/>
      <c r="DQJ204" s="223"/>
      <c r="DQK204" s="223"/>
      <c r="DQL204" s="223"/>
      <c r="DQM204" s="223"/>
      <c r="DQN204" s="223"/>
      <c r="DQO204" s="223"/>
      <c r="DQP204" s="223"/>
      <c r="DQQ204" s="223"/>
      <c r="DQR204" s="223"/>
      <c r="DQS204" s="223"/>
      <c r="DQT204" s="223"/>
      <c r="DQU204" s="223"/>
      <c r="DQV204" s="223"/>
      <c r="DQW204" s="223"/>
      <c r="DQX204" s="223"/>
      <c r="DQY204" s="223"/>
      <c r="DQZ204" s="223"/>
      <c r="DRA204" s="223"/>
      <c r="DRB204" s="223"/>
      <c r="DRC204" s="223"/>
      <c r="DRD204" s="223"/>
      <c r="DRE204" s="223"/>
      <c r="DRF204" s="223"/>
      <c r="DRG204" s="223"/>
      <c r="DRH204" s="223"/>
      <c r="DRI204" s="223"/>
      <c r="DRJ204" s="223"/>
      <c r="DRK204" s="223"/>
      <c r="DRL204" s="223"/>
      <c r="DRM204" s="223"/>
      <c r="DRN204" s="223"/>
      <c r="DRO204" s="223"/>
      <c r="DRP204" s="223"/>
      <c r="DRQ204" s="223"/>
      <c r="DRR204" s="223"/>
      <c r="DRS204" s="223"/>
      <c r="DRT204" s="223"/>
      <c r="DRU204" s="223"/>
      <c r="DRV204" s="223"/>
      <c r="DRW204" s="223"/>
      <c r="DRX204" s="223"/>
      <c r="DRY204" s="223"/>
      <c r="DRZ204" s="223"/>
      <c r="DSA204" s="223"/>
      <c r="DSB204" s="223"/>
      <c r="DSC204" s="223"/>
      <c r="DSD204" s="223"/>
      <c r="DSE204" s="223"/>
      <c r="DSF204" s="223"/>
      <c r="DSG204" s="223"/>
      <c r="DSH204" s="223"/>
      <c r="DSI204" s="223"/>
      <c r="DSJ204" s="223"/>
      <c r="DSK204" s="223"/>
      <c r="DSL204" s="223"/>
      <c r="DSM204" s="223"/>
      <c r="DSN204" s="223"/>
      <c r="DSO204" s="223"/>
      <c r="DSP204" s="223"/>
      <c r="DSQ204" s="223"/>
      <c r="DSR204" s="223"/>
      <c r="DSS204" s="223"/>
      <c r="DST204" s="223"/>
      <c r="DSU204" s="223"/>
      <c r="DSV204" s="223"/>
      <c r="DSW204" s="223"/>
      <c r="DSX204" s="223"/>
      <c r="DSY204" s="223"/>
      <c r="DSZ204" s="223"/>
      <c r="DTA204" s="223"/>
      <c r="DTB204" s="223"/>
      <c r="DTC204" s="223"/>
      <c r="DTD204" s="223"/>
      <c r="DTE204" s="223"/>
      <c r="DTF204" s="223"/>
      <c r="DTG204" s="223"/>
      <c r="DTH204" s="223"/>
      <c r="DTI204" s="223"/>
      <c r="DTJ204" s="223"/>
      <c r="DTK204" s="223"/>
      <c r="DTL204" s="223"/>
      <c r="DTM204" s="223"/>
      <c r="DTN204" s="223"/>
      <c r="DTO204" s="223"/>
      <c r="DTP204" s="223"/>
      <c r="DTQ204" s="223"/>
      <c r="DTR204" s="223"/>
      <c r="DTS204" s="223"/>
      <c r="DTT204" s="223"/>
      <c r="DTU204" s="223"/>
      <c r="DTV204" s="223"/>
      <c r="DTW204" s="223"/>
      <c r="DTX204" s="223"/>
      <c r="DTY204" s="223"/>
      <c r="DTZ204" s="223"/>
      <c r="DUA204" s="223"/>
      <c r="DUB204" s="223"/>
      <c r="DUC204" s="223"/>
      <c r="DUD204" s="223"/>
      <c r="DUE204" s="223"/>
      <c r="DUF204" s="223"/>
      <c r="DUG204" s="223"/>
      <c r="DUH204" s="223"/>
      <c r="DUI204" s="223"/>
      <c r="DUJ204" s="223"/>
      <c r="DUK204" s="223"/>
      <c r="DUL204" s="223"/>
      <c r="DUM204" s="223"/>
      <c r="DUN204" s="223"/>
      <c r="DUO204" s="223"/>
      <c r="DUP204" s="223"/>
      <c r="DUQ204" s="223"/>
      <c r="DUR204" s="223"/>
      <c r="DUS204" s="223"/>
      <c r="DUT204" s="223"/>
      <c r="DUU204" s="223"/>
      <c r="DUV204" s="223"/>
      <c r="DUW204" s="223"/>
      <c r="DUX204" s="223"/>
      <c r="DUY204" s="223"/>
      <c r="DUZ204" s="223"/>
      <c r="DVA204" s="223"/>
      <c r="DVB204" s="223"/>
      <c r="DVC204" s="223"/>
      <c r="DVD204" s="223"/>
      <c r="DVE204" s="223"/>
      <c r="DVF204" s="223"/>
      <c r="DVG204" s="223"/>
      <c r="DVH204" s="223"/>
      <c r="DVI204" s="223"/>
      <c r="DVJ204" s="223"/>
      <c r="DVK204" s="223"/>
      <c r="DVL204" s="223"/>
      <c r="DVM204" s="223"/>
      <c r="DVN204" s="223"/>
      <c r="DVO204" s="223"/>
      <c r="DVP204" s="223"/>
      <c r="DVQ204" s="223"/>
      <c r="DVR204" s="223"/>
      <c r="DVS204" s="223"/>
      <c r="DVT204" s="223"/>
      <c r="DVU204" s="223"/>
      <c r="DVV204" s="223"/>
      <c r="DVW204" s="223"/>
      <c r="DVX204" s="223"/>
      <c r="DVY204" s="223"/>
      <c r="DVZ204" s="223"/>
      <c r="DWA204" s="223"/>
      <c r="DWB204" s="223"/>
      <c r="DWC204" s="223"/>
      <c r="DWD204" s="223"/>
      <c r="DWE204" s="223"/>
      <c r="DWF204" s="223"/>
      <c r="DWG204" s="223"/>
      <c r="DWH204" s="223"/>
      <c r="DWI204" s="223"/>
      <c r="DWJ204" s="223"/>
      <c r="DWK204" s="223"/>
      <c r="DWL204" s="223"/>
      <c r="DWM204" s="223"/>
      <c r="DWN204" s="223"/>
      <c r="DWO204" s="223"/>
      <c r="DWP204" s="223"/>
      <c r="DWQ204" s="223"/>
      <c r="DWR204" s="223"/>
      <c r="DWS204" s="223"/>
      <c r="DWT204" s="223"/>
      <c r="DWU204" s="223"/>
      <c r="DWV204" s="223"/>
      <c r="DWW204" s="223"/>
      <c r="DWX204" s="223"/>
      <c r="DWY204" s="223"/>
      <c r="DWZ204" s="223"/>
      <c r="DXA204" s="223"/>
      <c r="DXB204" s="223"/>
      <c r="DXC204" s="223"/>
      <c r="DXD204" s="223"/>
      <c r="DXE204" s="223"/>
      <c r="DXF204" s="223"/>
      <c r="DXG204" s="223"/>
      <c r="DXH204" s="223"/>
      <c r="DXI204" s="223"/>
      <c r="DXJ204" s="223"/>
      <c r="DXK204" s="223"/>
      <c r="DXL204" s="223"/>
      <c r="DXM204" s="223"/>
      <c r="DXN204" s="223"/>
      <c r="DXO204" s="223"/>
      <c r="DXP204" s="223"/>
      <c r="DXQ204" s="223"/>
      <c r="DXR204" s="223"/>
      <c r="DXS204" s="223"/>
      <c r="DXT204" s="223"/>
      <c r="DXU204" s="223"/>
      <c r="DXV204" s="223"/>
      <c r="DXW204" s="223"/>
      <c r="DXX204" s="223"/>
      <c r="DXY204" s="223"/>
      <c r="DXZ204" s="223"/>
      <c r="DYA204" s="223"/>
      <c r="DYB204" s="223"/>
      <c r="DYC204" s="223"/>
      <c r="DYD204" s="223"/>
      <c r="DYE204" s="223"/>
      <c r="DYF204" s="223"/>
      <c r="DYG204" s="223"/>
      <c r="DYH204" s="223"/>
      <c r="DYI204" s="223"/>
      <c r="DYJ204" s="223"/>
      <c r="DYK204" s="223"/>
      <c r="DYL204" s="223"/>
      <c r="DYM204" s="223"/>
      <c r="DYN204" s="223"/>
      <c r="DYO204" s="223"/>
      <c r="DYP204" s="223"/>
      <c r="DYQ204" s="223"/>
      <c r="DYR204" s="223"/>
      <c r="DYS204" s="223"/>
      <c r="DYT204" s="223"/>
      <c r="DYU204" s="223"/>
      <c r="DYV204" s="223"/>
      <c r="DYW204" s="223"/>
      <c r="DYX204" s="223"/>
      <c r="DYY204" s="223"/>
      <c r="DYZ204" s="223"/>
      <c r="DZA204" s="223"/>
      <c r="DZB204" s="223"/>
      <c r="DZC204" s="223"/>
      <c r="DZD204" s="223"/>
      <c r="DZE204" s="223"/>
      <c r="DZF204" s="223"/>
      <c r="DZG204" s="223"/>
      <c r="DZH204" s="223"/>
      <c r="DZI204" s="223"/>
      <c r="DZJ204" s="223"/>
      <c r="DZK204" s="223"/>
      <c r="DZL204" s="223"/>
      <c r="DZM204" s="223"/>
      <c r="DZN204" s="223"/>
      <c r="DZO204" s="223"/>
      <c r="DZP204" s="223"/>
      <c r="DZQ204" s="223"/>
      <c r="DZR204" s="223"/>
      <c r="DZS204" s="223"/>
      <c r="DZT204" s="223"/>
      <c r="DZU204" s="223"/>
      <c r="DZV204" s="223"/>
      <c r="DZW204" s="223"/>
      <c r="DZX204" s="223"/>
      <c r="DZY204" s="223"/>
      <c r="DZZ204" s="223"/>
      <c r="EAA204" s="223"/>
      <c r="EAB204" s="223"/>
      <c r="EAC204" s="223"/>
      <c r="EAD204" s="223"/>
      <c r="EAE204" s="223"/>
      <c r="EAF204" s="223"/>
      <c r="EAG204" s="223"/>
      <c r="EAH204" s="223"/>
      <c r="EAI204" s="223"/>
      <c r="EAJ204" s="223"/>
      <c r="EAK204" s="223"/>
      <c r="EAL204" s="223"/>
      <c r="EAM204" s="223"/>
      <c r="EAN204" s="223"/>
      <c r="EAO204" s="223"/>
      <c r="EAP204" s="223"/>
      <c r="EAQ204" s="223"/>
      <c r="EAR204" s="223"/>
      <c r="EAS204" s="223"/>
      <c r="EAT204" s="223"/>
      <c r="EAU204" s="223"/>
      <c r="EAV204" s="223"/>
      <c r="EAW204" s="223"/>
      <c r="EAX204" s="223"/>
      <c r="EAY204" s="223"/>
      <c r="EAZ204" s="223"/>
      <c r="EBA204" s="223"/>
      <c r="EBB204" s="223"/>
      <c r="EBC204" s="223"/>
      <c r="EBD204" s="223"/>
      <c r="EBE204" s="223"/>
      <c r="EBF204" s="223"/>
      <c r="EBG204" s="223"/>
      <c r="EBH204" s="223"/>
      <c r="EBI204" s="223"/>
      <c r="EBJ204" s="223"/>
      <c r="EBK204" s="223"/>
      <c r="EBL204" s="223"/>
      <c r="EBM204" s="223"/>
      <c r="EBN204" s="223"/>
      <c r="EBO204" s="223"/>
      <c r="EBP204" s="223"/>
      <c r="EBQ204" s="223"/>
      <c r="EBR204" s="223"/>
      <c r="EBS204" s="223"/>
      <c r="EBT204" s="223"/>
      <c r="EBU204" s="223"/>
      <c r="EBV204" s="223"/>
      <c r="EBW204" s="223"/>
      <c r="EBX204" s="223"/>
      <c r="EBY204" s="223"/>
      <c r="EBZ204" s="223"/>
      <c r="ECA204" s="223"/>
      <c r="ECB204" s="223"/>
      <c r="ECC204" s="223"/>
      <c r="ECD204" s="223"/>
      <c r="ECE204" s="223"/>
      <c r="ECF204" s="223"/>
      <c r="ECG204" s="223"/>
      <c r="ECH204" s="223"/>
      <c r="ECI204" s="223"/>
      <c r="ECJ204" s="223"/>
      <c r="ECK204" s="223"/>
      <c r="ECL204" s="223"/>
      <c r="ECM204" s="223"/>
      <c r="ECN204" s="223"/>
      <c r="ECO204" s="223"/>
      <c r="ECP204" s="223"/>
      <c r="ECQ204" s="223"/>
      <c r="ECR204" s="223"/>
      <c r="ECS204" s="223"/>
      <c r="ECT204" s="223"/>
      <c r="ECU204" s="223"/>
      <c r="ECV204" s="223"/>
      <c r="ECW204" s="223"/>
      <c r="ECX204" s="223"/>
      <c r="ECY204" s="223"/>
      <c r="ECZ204" s="223"/>
      <c r="EDA204" s="223"/>
      <c r="EDB204" s="223"/>
      <c r="EDC204" s="223"/>
      <c r="EDD204" s="223"/>
      <c r="EDE204" s="223"/>
      <c r="EDF204" s="223"/>
      <c r="EDG204" s="223"/>
      <c r="EDH204" s="223"/>
      <c r="EDI204" s="223"/>
      <c r="EDJ204" s="223"/>
      <c r="EDK204" s="223"/>
      <c r="EDL204" s="223"/>
      <c r="EDM204" s="223"/>
      <c r="EDN204" s="223"/>
      <c r="EDO204" s="223"/>
      <c r="EDP204" s="223"/>
      <c r="EDQ204" s="223"/>
      <c r="EDR204" s="223"/>
      <c r="EDS204" s="223"/>
      <c r="EDT204" s="223"/>
      <c r="EDU204" s="223"/>
      <c r="EDV204" s="223"/>
      <c r="EDW204" s="223"/>
      <c r="EDX204" s="223"/>
      <c r="EDY204" s="223"/>
      <c r="EDZ204" s="223"/>
      <c r="EEA204" s="223"/>
      <c r="EEB204" s="223"/>
      <c r="EEC204" s="223"/>
      <c r="EED204" s="223"/>
      <c r="EEE204" s="223"/>
      <c r="EEF204" s="223"/>
      <c r="EEG204" s="223"/>
      <c r="EEH204" s="223"/>
      <c r="EEI204" s="223"/>
      <c r="EEJ204" s="223"/>
      <c r="EEK204" s="223"/>
      <c r="EEL204" s="223"/>
      <c r="EEM204" s="223"/>
      <c r="EEN204" s="223"/>
      <c r="EEO204" s="223"/>
      <c r="EEP204" s="223"/>
      <c r="EEQ204" s="223"/>
      <c r="EER204" s="223"/>
      <c r="EES204" s="223"/>
      <c r="EET204" s="223"/>
      <c r="EEU204" s="223"/>
      <c r="EEV204" s="223"/>
      <c r="EEW204" s="223"/>
      <c r="EEX204" s="223"/>
      <c r="EEY204" s="223"/>
      <c r="EEZ204" s="223"/>
      <c r="EFA204" s="223"/>
      <c r="EFB204" s="223"/>
      <c r="EFC204" s="223"/>
      <c r="EFD204" s="223"/>
      <c r="EFE204" s="223"/>
      <c r="EFF204" s="223"/>
      <c r="EFG204" s="223"/>
      <c r="EFH204" s="223"/>
      <c r="EFI204" s="223"/>
      <c r="EFJ204" s="223"/>
      <c r="EFK204" s="223"/>
      <c r="EFL204" s="223"/>
      <c r="EFM204" s="223"/>
      <c r="EFN204" s="223"/>
      <c r="EFO204" s="223"/>
      <c r="EFP204" s="223"/>
      <c r="EFQ204" s="223"/>
      <c r="EFR204" s="223"/>
      <c r="EFS204" s="223"/>
      <c r="EFT204" s="223"/>
      <c r="EFU204" s="223"/>
      <c r="EFV204" s="223"/>
      <c r="EFW204" s="223"/>
      <c r="EFX204" s="223"/>
      <c r="EFY204" s="223"/>
      <c r="EFZ204" s="223"/>
      <c r="EGA204" s="223"/>
      <c r="EGB204" s="223"/>
      <c r="EGC204" s="223"/>
      <c r="EGD204" s="223"/>
      <c r="EGE204" s="223"/>
      <c r="EGF204" s="223"/>
      <c r="EGG204" s="223"/>
      <c r="EGH204" s="223"/>
      <c r="EGI204" s="223"/>
      <c r="EGJ204" s="223"/>
      <c r="EGK204" s="223"/>
      <c r="EGL204" s="223"/>
      <c r="EGM204" s="223"/>
      <c r="EGN204" s="223"/>
      <c r="EGO204" s="223"/>
      <c r="EGP204" s="223"/>
      <c r="EGQ204" s="223"/>
      <c r="EGR204" s="223"/>
      <c r="EGS204" s="223"/>
      <c r="EGT204" s="223"/>
      <c r="EGU204" s="223"/>
      <c r="EGV204" s="223"/>
      <c r="EGW204" s="223"/>
      <c r="EGX204" s="223"/>
      <c r="EGY204" s="223"/>
      <c r="EGZ204" s="223"/>
      <c r="EHA204" s="223"/>
      <c r="EHB204" s="223"/>
      <c r="EHC204" s="223"/>
      <c r="EHD204" s="223"/>
      <c r="EHE204" s="223"/>
      <c r="EHF204" s="223"/>
      <c r="EHG204" s="223"/>
      <c r="EHH204" s="223"/>
      <c r="EHI204" s="223"/>
      <c r="EHJ204" s="223"/>
      <c r="EHK204" s="223"/>
      <c r="EHL204" s="223"/>
      <c r="EHM204" s="223"/>
      <c r="EHN204" s="223"/>
      <c r="EHO204" s="223"/>
      <c r="EHP204" s="223"/>
      <c r="EHQ204" s="223"/>
      <c r="EHR204" s="223"/>
      <c r="EHS204" s="223"/>
      <c r="EHT204" s="223"/>
      <c r="EHU204" s="223"/>
      <c r="EHV204" s="223"/>
      <c r="EHW204" s="223"/>
      <c r="EHX204" s="223"/>
      <c r="EHY204" s="223"/>
      <c r="EHZ204" s="223"/>
      <c r="EIA204" s="223"/>
      <c r="EIB204" s="223"/>
      <c r="EIC204" s="223"/>
      <c r="EID204" s="223"/>
      <c r="EIE204" s="223"/>
      <c r="EIF204" s="223"/>
      <c r="EIG204" s="223"/>
      <c r="EIH204" s="223"/>
      <c r="EII204" s="223"/>
      <c r="EIJ204" s="223"/>
      <c r="EIK204" s="223"/>
      <c r="EIL204" s="223"/>
      <c r="EIM204" s="223"/>
      <c r="EIN204" s="223"/>
      <c r="EIO204" s="223"/>
      <c r="EIP204" s="223"/>
      <c r="EIQ204" s="223"/>
      <c r="EIR204" s="223"/>
      <c r="EIS204" s="223"/>
      <c r="EIT204" s="223"/>
      <c r="EIU204" s="223"/>
      <c r="EIV204" s="223"/>
      <c r="EIW204" s="223"/>
      <c r="EIX204" s="223"/>
      <c r="EIY204" s="223"/>
      <c r="EIZ204" s="223"/>
      <c r="EJA204" s="223"/>
      <c r="EJB204" s="223"/>
      <c r="EJC204" s="223"/>
      <c r="EJD204" s="223"/>
      <c r="EJE204" s="223"/>
      <c r="EJF204" s="223"/>
      <c r="EJG204" s="223"/>
      <c r="EJH204" s="223"/>
      <c r="EJI204" s="223"/>
      <c r="EJJ204" s="223"/>
      <c r="EJK204" s="223"/>
      <c r="EJL204" s="223"/>
      <c r="EJM204" s="223"/>
      <c r="EJN204" s="223"/>
      <c r="EJO204" s="223"/>
      <c r="EJP204" s="223"/>
      <c r="EJQ204" s="223"/>
      <c r="EJR204" s="223"/>
      <c r="EJS204" s="223"/>
      <c r="EJT204" s="223"/>
      <c r="EJU204" s="223"/>
      <c r="EJV204" s="223"/>
      <c r="EJW204" s="223"/>
      <c r="EJX204" s="223"/>
      <c r="EJY204" s="223"/>
      <c r="EJZ204" s="223"/>
      <c r="EKA204" s="223"/>
      <c r="EKB204" s="223"/>
      <c r="EKC204" s="223"/>
      <c r="EKD204" s="223"/>
      <c r="EKE204" s="223"/>
      <c r="EKF204" s="223"/>
      <c r="EKG204" s="223"/>
      <c r="EKH204" s="223"/>
      <c r="EKI204" s="223"/>
      <c r="EKJ204" s="223"/>
      <c r="EKK204" s="223"/>
      <c r="EKL204" s="223"/>
      <c r="EKM204" s="223"/>
      <c r="EKN204" s="223"/>
      <c r="EKO204" s="223"/>
      <c r="EKP204" s="223"/>
      <c r="EKQ204" s="223"/>
      <c r="EKR204" s="223"/>
      <c r="EKS204" s="223"/>
      <c r="EKT204" s="223"/>
      <c r="EKU204" s="223"/>
      <c r="EKV204" s="223"/>
      <c r="EKW204" s="223"/>
      <c r="EKX204" s="223"/>
      <c r="EKY204" s="223"/>
      <c r="EKZ204" s="223"/>
      <c r="ELA204" s="223"/>
      <c r="ELB204" s="223"/>
      <c r="ELC204" s="223"/>
      <c r="ELD204" s="223"/>
      <c r="ELE204" s="223"/>
      <c r="ELF204" s="223"/>
      <c r="ELG204" s="223"/>
      <c r="ELH204" s="223"/>
      <c r="ELI204" s="223"/>
      <c r="ELJ204" s="223"/>
      <c r="ELK204" s="223"/>
      <c r="ELL204" s="223"/>
      <c r="ELM204" s="223"/>
      <c r="ELN204" s="223"/>
      <c r="ELO204" s="223"/>
      <c r="ELP204" s="223"/>
      <c r="ELQ204" s="223"/>
      <c r="ELR204" s="223"/>
      <c r="ELS204" s="223"/>
      <c r="ELT204" s="223"/>
      <c r="ELU204" s="223"/>
      <c r="ELV204" s="223"/>
      <c r="ELW204" s="223"/>
      <c r="ELX204" s="223"/>
      <c r="ELY204" s="223"/>
      <c r="ELZ204" s="223"/>
      <c r="EMA204" s="223"/>
      <c r="EMB204" s="223"/>
      <c r="EMC204" s="223"/>
      <c r="EMD204" s="223"/>
      <c r="EME204" s="223"/>
      <c r="EMF204" s="223"/>
      <c r="EMG204" s="223"/>
      <c r="EMH204" s="223"/>
      <c r="EMI204" s="223"/>
      <c r="EMJ204" s="223"/>
      <c r="EMK204" s="223"/>
      <c r="EML204" s="223"/>
      <c r="EMM204" s="223"/>
      <c r="EMN204" s="223"/>
      <c r="EMO204" s="223"/>
      <c r="EMP204" s="223"/>
      <c r="EMQ204" s="223"/>
      <c r="EMR204" s="223"/>
      <c r="EMS204" s="223"/>
      <c r="EMT204" s="223"/>
      <c r="EMU204" s="223"/>
      <c r="EMV204" s="223"/>
      <c r="EMW204" s="223"/>
      <c r="EMX204" s="223"/>
      <c r="EMY204" s="223"/>
      <c r="EMZ204" s="223"/>
      <c r="ENA204" s="223"/>
      <c r="ENB204" s="223"/>
      <c r="ENC204" s="223"/>
      <c r="END204" s="223"/>
      <c r="ENE204" s="223"/>
      <c r="ENF204" s="223"/>
      <c r="ENG204" s="223"/>
      <c r="ENH204" s="223"/>
      <c r="ENI204" s="223"/>
      <c r="ENJ204" s="223"/>
      <c r="ENK204" s="223"/>
      <c r="ENL204" s="223"/>
      <c r="ENM204" s="223"/>
      <c r="ENN204" s="223"/>
      <c r="ENO204" s="223"/>
      <c r="ENP204" s="223"/>
      <c r="ENQ204" s="223"/>
      <c r="ENR204" s="223"/>
      <c r="ENS204" s="223"/>
      <c r="ENT204" s="223"/>
      <c r="ENU204" s="223"/>
      <c r="ENV204" s="223"/>
      <c r="ENW204" s="223"/>
      <c r="ENX204" s="223"/>
      <c r="ENY204" s="223"/>
      <c r="ENZ204" s="223"/>
      <c r="EOA204" s="223"/>
      <c r="EOB204" s="223"/>
      <c r="EOC204" s="223"/>
      <c r="EOD204" s="223"/>
      <c r="EOE204" s="223"/>
      <c r="EOF204" s="223"/>
      <c r="EOG204" s="223"/>
      <c r="EOH204" s="223"/>
      <c r="EOI204" s="223"/>
      <c r="EOJ204" s="223"/>
      <c r="EOK204" s="223"/>
      <c r="EOL204" s="223"/>
      <c r="EOM204" s="223"/>
      <c r="EON204" s="223"/>
      <c r="EOO204" s="223"/>
      <c r="EOP204" s="223"/>
      <c r="EOQ204" s="223"/>
      <c r="EOR204" s="223"/>
      <c r="EOS204" s="223"/>
      <c r="EOT204" s="223"/>
      <c r="EOU204" s="223"/>
      <c r="EOV204" s="223"/>
      <c r="EOW204" s="223"/>
      <c r="EOX204" s="223"/>
      <c r="EOY204" s="223"/>
      <c r="EOZ204" s="223"/>
      <c r="EPA204" s="223"/>
      <c r="EPB204" s="223"/>
      <c r="EPC204" s="223"/>
      <c r="EPD204" s="223"/>
      <c r="EPE204" s="223"/>
      <c r="EPF204" s="223"/>
      <c r="EPG204" s="223"/>
      <c r="EPH204" s="223"/>
      <c r="EPI204" s="223"/>
      <c r="EPJ204" s="223"/>
      <c r="EPK204" s="223"/>
      <c r="EPL204" s="223"/>
      <c r="EPM204" s="223"/>
      <c r="EPN204" s="223"/>
      <c r="EPO204" s="223"/>
      <c r="EPP204" s="223"/>
      <c r="EPQ204" s="223"/>
      <c r="EPR204" s="223"/>
      <c r="EPS204" s="223"/>
      <c r="EPT204" s="223"/>
      <c r="EPU204" s="223"/>
      <c r="EPV204" s="223"/>
      <c r="EPW204" s="223"/>
      <c r="EPX204" s="223"/>
      <c r="EPY204" s="223"/>
      <c r="EPZ204" s="223"/>
      <c r="EQA204" s="223"/>
      <c r="EQB204" s="223"/>
      <c r="EQC204" s="223"/>
      <c r="EQD204" s="223"/>
      <c r="EQE204" s="223"/>
      <c r="EQF204" s="223"/>
      <c r="EQG204" s="223"/>
      <c r="EQH204" s="223"/>
      <c r="EQI204" s="223"/>
      <c r="EQJ204" s="223"/>
      <c r="EQK204" s="223"/>
      <c r="EQL204" s="223"/>
      <c r="EQM204" s="223"/>
      <c r="EQN204" s="223"/>
      <c r="EQO204" s="223"/>
      <c r="EQP204" s="223"/>
      <c r="EQQ204" s="223"/>
      <c r="EQR204" s="223"/>
      <c r="EQS204" s="223"/>
      <c r="EQT204" s="223"/>
      <c r="EQU204" s="223"/>
      <c r="EQV204" s="223"/>
      <c r="EQW204" s="223"/>
      <c r="EQX204" s="223"/>
      <c r="EQY204" s="223"/>
      <c r="EQZ204" s="223"/>
      <c r="ERA204" s="223"/>
      <c r="ERB204" s="223"/>
      <c r="ERC204" s="223"/>
      <c r="ERD204" s="223"/>
      <c r="ERE204" s="223"/>
      <c r="ERF204" s="223"/>
      <c r="ERG204" s="223"/>
      <c r="ERH204" s="223"/>
      <c r="ERI204" s="223"/>
      <c r="ERJ204" s="223"/>
      <c r="ERK204" s="223"/>
      <c r="ERL204" s="223"/>
      <c r="ERM204" s="223"/>
      <c r="ERN204" s="223"/>
      <c r="ERO204" s="223"/>
      <c r="ERP204" s="223"/>
      <c r="ERQ204" s="223"/>
      <c r="ERR204" s="223"/>
      <c r="ERS204" s="223"/>
      <c r="ERT204" s="223"/>
      <c r="ERU204" s="223"/>
      <c r="ERV204" s="223"/>
      <c r="ERW204" s="223"/>
      <c r="ERX204" s="223"/>
      <c r="ERY204" s="223"/>
      <c r="ERZ204" s="223"/>
      <c r="ESA204" s="223"/>
      <c r="ESB204" s="223"/>
      <c r="ESC204" s="223"/>
      <c r="ESD204" s="223"/>
      <c r="ESE204" s="223"/>
      <c r="ESF204" s="223"/>
      <c r="ESG204" s="223"/>
      <c r="ESH204" s="223"/>
      <c r="ESI204" s="223"/>
      <c r="ESJ204" s="223"/>
      <c r="ESK204" s="223"/>
      <c r="ESL204" s="223"/>
      <c r="ESM204" s="223"/>
      <c r="ESN204" s="223"/>
      <c r="ESO204" s="223"/>
      <c r="ESP204" s="223"/>
      <c r="ESQ204" s="223"/>
      <c r="ESR204" s="223"/>
      <c r="ESS204" s="223"/>
      <c r="EST204" s="223"/>
      <c r="ESU204" s="223"/>
      <c r="ESV204" s="223"/>
      <c r="ESW204" s="223"/>
      <c r="ESX204" s="223"/>
      <c r="ESY204" s="223"/>
      <c r="ESZ204" s="223"/>
      <c r="ETA204" s="223"/>
      <c r="ETB204" s="223"/>
      <c r="ETC204" s="223"/>
      <c r="ETD204" s="223"/>
      <c r="ETE204" s="223"/>
      <c r="ETF204" s="223"/>
      <c r="ETG204" s="223"/>
      <c r="ETH204" s="223"/>
      <c r="ETI204" s="223"/>
      <c r="ETJ204" s="223"/>
      <c r="ETK204" s="223"/>
      <c r="ETL204" s="223"/>
      <c r="ETM204" s="223"/>
      <c r="ETN204" s="223"/>
      <c r="ETO204" s="223"/>
      <c r="ETP204" s="223"/>
      <c r="ETQ204" s="223"/>
      <c r="ETR204" s="223"/>
      <c r="ETS204" s="223"/>
      <c r="ETT204" s="223"/>
      <c r="ETU204" s="223"/>
      <c r="ETV204" s="223"/>
      <c r="ETW204" s="223"/>
      <c r="ETX204" s="223"/>
      <c r="ETY204" s="223"/>
      <c r="ETZ204" s="223"/>
      <c r="EUA204" s="223"/>
      <c r="EUB204" s="223"/>
      <c r="EUC204" s="223"/>
      <c r="EUD204" s="223"/>
      <c r="EUE204" s="223"/>
      <c r="EUF204" s="223"/>
      <c r="EUG204" s="223"/>
      <c r="EUH204" s="223"/>
      <c r="EUI204" s="223"/>
      <c r="EUJ204" s="223"/>
      <c r="EUK204" s="223"/>
      <c r="EUL204" s="223"/>
      <c r="EUM204" s="223"/>
      <c r="EUN204" s="223"/>
      <c r="EUO204" s="223"/>
      <c r="EUP204" s="223"/>
      <c r="EUQ204" s="223"/>
      <c r="EUR204" s="223"/>
      <c r="EUS204" s="223"/>
      <c r="EUT204" s="223"/>
      <c r="EUU204" s="223"/>
      <c r="EUV204" s="223"/>
      <c r="EUW204" s="223"/>
      <c r="EUX204" s="223"/>
      <c r="EUY204" s="223"/>
      <c r="EUZ204" s="223"/>
      <c r="EVA204" s="223"/>
      <c r="EVB204" s="223"/>
      <c r="EVC204" s="223"/>
      <c r="EVD204" s="223"/>
      <c r="EVE204" s="223"/>
      <c r="EVF204" s="223"/>
      <c r="EVG204" s="223"/>
      <c r="EVH204" s="223"/>
      <c r="EVI204" s="223"/>
      <c r="EVJ204" s="223"/>
      <c r="EVK204" s="223"/>
      <c r="EVL204" s="223"/>
      <c r="EVM204" s="223"/>
      <c r="EVN204" s="223"/>
      <c r="EVO204" s="223"/>
      <c r="EVP204" s="223"/>
      <c r="EVQ204" s="223"/>
      <c r="EVR204" s="223"/>
      <c r="EVS204" s="223"/>
      <c r="EVT204" s="223"/>
      <c r="EVU204" s="223"/>
      <c r="EVV204" s="223"/>
      <c r="EVW204" s="223"/>
      <c r="EVX204" s="223"/>
      <c r="EVY204" s="223"/>
      <c r="EVZ204" s="223"/>
      <c r="EWA204" s="223"/>
      <c r="EWB204" s="223"/>
      <c r="EWC204" s="223"/>
      <c r="EWD204" s="223"/>
      <c r="EWE204" s="223"/>
      <c r="EWF204" s="223"/>
      <c r="EWG204" s="223"/>
      <c r="EWH204" s="223"/>
      <c r="EWI204" s="223"/>
      <c r="EWJ204" s="223"/>
      <c r="EWK204" s="223"/>
      <c r="EWL204" s="223"/>
      <c r="EWM204" s="223"/>
      <c r="EWN204" s="223"/>
      <c r="EWO204" s="223"/>
      <c r="EWP204" s="223"/>
      <c r="EWQ204" s="223"/>
      <c r="EWR204" s="223"/>
      <c r="EWS204" s="223"/>
      <c r="EWT204" s="223"/>
      <c r="EWU204" s="223"/>
      <c r="EWV204" s="223"/>
      <c r="EWW204" s="223"/>
      <c r="EWX204" s="223"/>
      <c r="EWY204" s="223"/>
      <c r="EWZ204" s="223"/>
      <c r="EXA204" s="223"/>
      <c r="EXB204" s="223"/>
      <c r="EXC204" s="223"/>
      <c r="EXD204" s="223"/>
      <c r="EXE204" s="223"/>
      <c r="EXF204" s="223"/>
      <c r="EXG204" s="223"/>
      <c r="EXH204" s="223"/>
      <c r="EXI204" s="223"/>
      <c r="EXJ204" s="223"/>
      <c r="EXK204" s="223"/>
      <c r="EXL204" s="223"/>
      <c r="EXM204" s="223"/>
      <c r="EXN204" s="223"/>
      <c r="EXO204" s="223"/>
      <c r="EXP204" s="223"/>
      <c r="EXQ204" s="223"/>
      <c r="EXR204" s="223"/>
      <c r="EXS204" s="223"/>
      <c r="EXT204" s="223"/>
      <c r="EXU204" s="223"/>
      <c r="EXV204" s="223"/>
      <c r="EXW204" s="223"/>
      <c r="EXX204" s="223"/>
      <c r="EXY204" s="223"/>
      <c r="EXZ204" s="223"/>
      <c r="EYA204" s="223"/>
      <c r="EYB204" s="223"/>
      <c r="EYC204" s="223"/>
      <c r="EYD204" s="223"/>
      <c r="EYE204" s="223"/>
      <c r="EYF204" s="223"/>
      <c r="EYG204" s="223"/>
      <c r="EYH204" s="223"/>
      <c r="EYI204" s="223"/>
      <c r="EYJ204" s="223"/>
      <c r="EYK204" s="223"/>
      <c r="EYL204" s="223"/>
      <c r="EYM204" s="223"/>
      <c r="EYN204" s="223"/>
      <c r="EYO204" s="223"/>
      <c r="EYP204" s="223"/>
      <c r="EYQ204" s="223"/>
      <c r="EYR204" s="223"/>
      <c r="EYS204" s="223"/>
      <c r="EYT204" s="223"/>
      <c r="EYU204" s="223"/>
      <c r="EYV204" s="223"/>
      <c r="EYW204" s="223"/>
      <c r="EYX204" s="223"/>
      <c r="EYY204" s="223"/>
      <c r="EYZ204" s="223"/>
      <c r="EZA204" s="223"/>
      <c r="EZB204" s="223"/>
      <c r="EZC204" s="223"/>
      <c r="EZD204" s="223"/>
      <c r="EZE204" s="223"/>
      <c r="EZF204" s="223"/>
      <c r="EZG204" s="223"/>
      <c r="EZH204" s="223"/>
      <c r="EZI204" s="223"/>
      <c r="EZJ204" s="223"/>
      <c r="EZK204" s="223"/>
      <c r="EZL204" s="223"/>
      <c r="EZM204" s="223"/>
      <c r="EZN204" s="223"/>
      <c r="EZO204" s="223"/>
      <c r="EZP204" s="223"/>
      <c r="EZQ204" s="223"/>
      <c r="EZR204" s="223"/>
      <c r="EZS204" s="223"/>
      <c r="EZT204" s="223"/>
      <c r="EZU204" s="223"/>
      <c r="EZV204" s="223"/>
      <c r="EZW204" s="223"/>
      <c r="EZX204" s="223"/>
      <c r="EZY204" s="223"/>
      <c r="EZZ204" s="223"/>
      <c r="FAA204" s="223"/>
      <c r="FAB204" s="223"/>
      <c r="FAC204" s="223"/>
      <c r="FAD204" s="223"/>
      <c r="FAE204" s="223"/>
      <c r="FAF204" s="223"/>
      <c r="FAG204" s="223"/>
      <c r="FAH204" s="223"/>
      <c r="FAI204" s="223"/>
      <c r="FAJ204" s="223"/>
      <c r="FAK204" s="223"/>
      <c r="FAL204" s="223"/>
      <c r="FAM204" s="223"/>
      <c r="FAN204" s="223"/>
      <c r="FAO204" s="223"/>
      <c r="FAP204" s="223"/>
      <c r="FAQ204" s="223"/>
      <c r="FAR204" s="223"/>
      <c r="FAS204" s="223"/>
      <c r="FAT204" s="223"/>
      <c r="FAU204" s="223"/>
      <c r="FAV204" s="223"/>
      <c r="FAW204" s="223"/>
      <c r="FAX204" s="223"/>
      <c r="FAY204" s="223"/>
      <c r="FAZ204" s="223"/>
      <c r="FBA204" s="223"/>
      <c r="FBB204" s="223"/>
      <c r="FBC204" s="223"/>
      <c r="FBD204" s="223"/>
      <c r="FBE204" s="223"/>
      <c r="FBF204" s="223"/>
      <c r="FBG204" s="223"/>
      <c r="FBH204" s="223"/>
      <c r="FBI204" s="223"/>
      <c r="FBJ204" s="223"/>
      <c r="FBK204" s="223"/>
      <c r="FBL204" s="223"/>
      <c r="FBM204" s="223"/>
      <c r="FBN204" s="223"/>
      <c r="FBO204" s="223"/>
      <c r="FBP204" s="223"/>
      <c r="FBQ204" s="223"/>
      <c r="FBR204" s="223"/>
      <c r="FBS204" s="223"/>
      <c r="FBT204" s="223"/>
      <c r="FBU204" s="223"/>
      <c r="FBV204" s="223"/>
      <c r="FBW204" s="223"/>
      <c r="FBX204" s="223"/>
      <c r="FBY204" s="223"/>
      <c r="FBZ204" s="223"/>
      <c r="FCA204" s="223"/>
      <c r="FCB204" s="223"/>
      <c r="FCC204" s="223"/>
      <c r="FCD204" s="223"/>
      <c r="FCE204" s="223"/>
      <c r="FCF204" s="223"/>
      <c r="FCG204" s="223"/>
      <c r="FCH204" s="223"/>
      <c r="FCI204" s="223"/>
      <c r="FCJ204" s="223"/>
      <c r="FCK204" s="223"/>
      <c r="FCL204" s="223"/>
      <c r="FCM204" s="223"/>
      <c r="FCN204" s="223"/>
      <c r="FCO204" s="223"/>
      <c r="FCP204" s="223"/>
      <c r="FCQ204" s="223"/>
      <c r="FCR204" s="223"/>
      <c r="FCS204" s="223"/>
      <c r="FCT204" s="223"/>
      <c r="FCU204" s="223"/>
      <c r="FCV204" s="223"/>
      <c r="FCW204" s="223"/>
      <c r="FCX204" s="223"/>
      <c r="FCY204" s="223"/>
      <c r="FCZ204" s="223"/>
      <c r="FDA204" s="223"/>
      <c r="FDB204" s="223"/>
      <c r="FDC204" s="223"/>
      <c r="FDD204" s="223"/>
      <c r="FDE204" s="223"/>
      <c r="FDF204" s="223"/>
      <c r="FDG204" s="223"/>
      <c r="FDH204" s="223"/>
      <c r="FDI204" s="223"/>
      <c r="FDJ204" s="223"/>
      <c r="FDK204" s="223"/>
      <c r="FDL204" s="223"/>
      <c r="FDM204" s="223"/>
      <c r="FDN204" s="223"/>
      <c r="FDO204" s="223"/>
      <c r="FDP204" s="223"/>
      <c r="FDQ204" s="223"/>
      <c r="FDR204" s="223"/>
      <c r="FDS204" s="223"/>
      <c r="FDT204" s="223"/>
      <c r="FDU204" s="223"/>
      <c r="FDV204" s="223"/>
      <c r="FDW204" s="223"/>
      <c r="FDX204" s="223"/>
      <c r="FDY204" s="223"/>
      <c r="FDZ204" s="223"/>
      <c r="FEA204" s="223"/>
      <c r="FEB204" s="223"/>
      <c r="FEC204" s="223"/>
      <c r="FED204" s="223"/>
      <c r="FEE204" s="223"/>
      <c r="FEF204" s="223"/>
      <c r="FEG204" s="223"/>
      <c r="FEH204" s="223"/>
      <c r="FEI204" s="223"/>
      <c r="FEJ204" s="223"/>
      <c r="FEK204" s="223"/>
      <c r="FEL204" s="223"/>
      <c r="FEM204" s="223"/>
      <c r="FEN204" s="223"/>
      <c r="FEO204" s="223"/>
      <c r="FEP204" s="223"/>
      <c r="FEQ204" s="223"/>
      <c r="FER204" s="223"/>
      <c r="FES204" s="223"/>
      <c r="FET204" s="223"/>
      <c r="FEU204" s="223"/>
      <c r="FEV204" s="223"/>
      <c r="FEW204" s="223"/>
      <c r="FEX204" s="223"/>
      <c r="FEY204" s="223"/>
      <c r="FEZ204" s="223"/>
      <c r="FFA204" s="223"/>
      <c r="FFB204" s="223"/>
      <c r="FFC204" s="223"/>
      <c r="FFD204" s="223"/>
      <c r="FFE204" s="223"/>
      <c r="FFF204" s="223"/>
      <c r="FFG204" s="223"/>
      <c r="FFH204" s="223"/>
      <c r="FFI204" s="223"/>
      <c r="FFJ204" s="223"/>
      <c r="FFK204" s="223"/>
      <c r="FFL204" s="223"/>
      <c r="FFM204" s="223"/>
      <c r="FFN204" s="223"/>
      <c r="FFO204" s="223"/>
      <c r="FFP204" s="223"/>
      <c r="FFQ204" s="223"/>
      <c r="FFR204" s="223"/>
      <c r="FFS204" s="223"/>
      <c r="FFT204" s="223"/>
      <c r="FFU204" s="223"/>
      <c r="FFV204" s="223"/>
      <c r="FFW204" s="223"/>
      <c r="FFX204" s="223"/>
      <c r="FFY204" s="223"/>
      <c r="FFZ204" s="223"/>
      <c r="FGA204" s="223"/>
      <c r="FGB204" s="223"/>
      <c r="FGC204" s="223"/>
      <c r="FGD204" s="223"/>
      <c r="FGE204" s="223"/>
      <c r="FGF204" s="223"/>
      <c r="FGG204" s="223"/>
      <c r="FGH204" s="223"/>
      <c r="FGI204" s="223"/>
      <c r="FGJ204" s="223"/>
      <c r="FGK204" s="223"/>
      <c r="FGL204" s="223"/>
      <c r="FGM204" s="223"/>
      <c r="FGN204" s="223"/>
      <c r="FGO204" s="223"/>
      <c r="FGP204" s="223"/>
      <c r="FGQ204" s="223"/>
      <c r="FGR204" s="223"/>
      <c r="FGS204" s="223"/>
      <c r="FGT204" s="223"/>
      <c r="FGU204" s="223"/>
      <c r="FGV204" s="223"/>
      <c r="FGW204" s="223"/>
      <c r="FGX204" s="223"/>
      <c r="FGY204" s="223"/>
      <c r="FGZ204" s="223"/>
      <c r="FHA204" s="223"/>
      <c r="FHB204" s="223"/>
      <c r="FHC204" s="223"/>
      <c r="FHD204" s="223"/>
      <c r="FHE204" s="223"/>
      <c r="FHF204" s="223"/>
      <c r="FHG204" s="223"/>
      <c r="FHH204" s="223"/>
      <c r="FHI204" s="223"/>
      <c r="FHJ204" s="223"/>
      <c r="FHK204" s="223"/>
      <c r="FHL204" s="223"/>
      <c r="FHM204" s="223"/>
      <c r="FHN204" s="223"/>
      <c r="FHO204" s="223"/>
      <c r="FHP204" s="223"/>
      <c r="FHQ204" s="223"/>
      <c r="FHR204" s="223"/>
      <c r="FHS204" s="223"/>
      <c r="FHT204" s="223"/>
      <c r="FHU204" s="223"/>
      <c r="FHV204" s="223"/>
      <c r="FHW204" s="223"/>
      <c r="FHX204" s="223"/>
      <c r="FHY204" s="223"/>
      <c r="FHZ204" s="223"/>
      <c r="FIA204" s="223"/>
      <c r="FIB204" s="223"/>
      <c r="FIC204" s="223"/>
      <c r="FID204" s="223"/>
      <c r="FIE204" s="223"/>
      <c r="FIF204" s="223"/>
      <c r="FIG204" s="223"/>
      <c r="FIH204" s="223"/>
      <c r="FII204" s="223"/>
      <c r="FIJ204" s="223"/>
      <c r="FIK204" s="223"/>
      <c r="FIL204" s="223"/>
      <c r="FIM204" s="223"/>
      <c r="FIN204" s="223"/>
      <c r="FIO204" s="223"/>
      <c r="FIP204" s="223"/>
      <c r="FIQ204" s="223"/>
      <c r="FIR204" s="223"/>
      <c r="FIS204" s="223"/>
      <c r="FIT204" s="223"/>
      <c r="FIU204" s="223"/>
      <c r="FIV204" s="223"/>
      <c r="FIW204" s="223"/>
      <c r="FIX204" s="223"/>
      <c r="FIY204" s="223"/>
      <c r="FIZ204" s="223"/>
      <c r="FJA204" s="223"/>
      <c r="FJB204" s="223"/>
      <c r="FJC204" s="223"/>
      <c r="FJD204" s="223"/>
      <c r="FJE204" s="223"/>
      <c r="FJF204" s="223"/>
      <c r="FJG204" s="223"/>
      <c r="FJH204" s="223"/>
      <c r="FJI204" s="223"/>
      <c r="FJJ204" s="223"/>
      <c r="FJK204" s="223"/>
      <c r="FJL204" s="223"/>
      <c r="FJM204" s="223"/>
      <c r="FJN204" s="223"/>
      <c r="FJO204" s="223"/>
      <c r="FJP204" s="223"/>
      <c r="FJQ204" s="223"/>
      <c r="FJR204" s="223"/>
      <c r="FJS204" s="223"/>
      <c r="FJT204" s="223"/>
      <c r="FJU204" s="223"/>
      <c r="FJV204" s="223"/>
      <c r="FJW204" s="223"/>
      <c r="FJX204" s="223"/>
      <c r="FJY204" s="223"/>
      <c r="FJZ204" s="223"/>
      <c r="FKA204" s="223"/>
      <c r="FKB204" s="223"/>
      <c r="FKC204" s="223"/>
      <c r="FKD204" s="223"/>
      <c r="FKE204" s="223"/>
      <c r="FKF204" s="223"/>
      <c r="FKG204" s="223"/>
      <c r="FKH204" s="223"/>
      <c r="FKI204" s="223"/>
      <c r="FKJ204" s="223"/>
      <c r="FKK204" s="223"/>
      <c r="FKL204" s="223"/>
      <c r="FKM204" s="223"/>
      <c r="FKN204" s="223"/>
      <c r="FKO204" s="223"/>
      <c r="FKP204" s="223"/>
      <c r="FKQ204" s="223"/>
      <c r="FKR204" s="223"/>
      <c r="FKS204" s="223"/>
      <c r="FKT204" s="223"/>
      <c r="FKU204" s="223"/>
      <c r="FKV204" s="223"/>
      <c r="FKW204" s="223"/>
      <c r="FKX204" s="223"/>
      <c r="FKY204" s="223"/>
      <c r="FKZ204" s="223"/>
      <c r="FLA204" s="223"/>
      <c r="FLB204" s="223"/>
      <c r="FLC204" s="223"/>
      <c r="FLD204" s="223"/>
      <c r="FLE204" s="223"/>
      <c r="FLF204" s="223"/>
      <c r="FLG204" s="223"/>
      <c r="FLH204" s="223"/>
      <c r="FLI204" s="223"/>
      <c r="FLJ204" s="223"/>
      <c r="FLK204" s="223"/>
      <c r="FLL204" s="223"/>
      <c r="FLM204" s="223"/>
      <c r="FLN204" s="223"/>
      <c r="FLO204" s="223"/>
      <c r="FLP204" s="223"/>
      <c r="FLQ204" s="223"/>
      <c r="FLR204" s="223"/>
      <c r="FLS204" s="223"/>
      <c r="FLT204" s="223"/>
      <c r="FLU204" s="223"/>
      <c r="FLV204" s="223"/>
      <c r="FLW204" s="223"/>
      <c r="FLX204" s="223"/>
      <c r="FLY204" s="223"/>
      <c r="FLZ204" s="223"/>
      <c r="FMA204" s="223"/>
      <c r="FMB204" s="223"/>
      <c r="FMC204" s="223"/>
      <c r="FMD204" s="223"/>
      <c r="FME204" s="223"/>
      <c r="FMF204" s="223"/>
      <c r="FMG204" s="223"/>
      <c r="FMH204" s="223"/>
      <c r="FMI204" s="223"/>
      <c r="FMJ204" s="223"/>
      <c r="FMK204" s="223"/>
      <c r="FML204" s="223"/>
      <c r="FMM204" s="223"/>
      <c r="FMN204" s="223"/>
      <c r="FMO204" s="223"/>
      <c r="FMP204" s="223"/>
      <c r="FMQ204" s="223"/>
      <c r="FMR204" s="223"/>
      <c r="FMS204" s="223"/>
      <c r="FMT204" s="223"/>
      <c r="FMU204" s="223"/>
      <c r="FMV204" s="223"/>
      <c r="FMW204" s="223"/>
      <c r="FMX204" s="223"/>
      <c r="FMY204" s="223"/>
      <c r="FMZ204" s="223"/>
      <c r="FNA204" s="223"/>
      <c r="FNB204" s="223"/>
      <c r="FNC204" s="223"/>
      <c r="FND204" s="223"/>
      <c r="FNE204" s="223"/>
      <c r="FNF204" s="223"/>
      <c r="FNG204" s="223"/>
      <c r="FNH204" s="223"/>
      <c r="FNI204" s="223"/>
      <c r="FNJ204" s="223"/>
      <c r="FNK204" s="223"/>
      <c r="FNL204" s="223"/>
      <c r="FNM204" s="223"/>
      <c r="FNN204" s="223"/>
      <c r="FNO204" s="223"/>
      <c r="FNP204" s="223"/>
      <c r="FNQ204" s="223"/>
      <c r="FNR204" s="223"/>
      <c r="FNS204" s="223"/>
      <c r="FNT204" s="223"/>
      <c r="FNU204" s="223"/>
      <c r="FNV204" s="223"/>
      <c r="FNW204" s="223"/>
      <c r="FNX204" s="223"/>
      <c r="FNY204" s="223"/>
      <c r="FNZ204" s="223"/>
      <c r="FOA204" s="223"/>
      <c r="FOB204" s="223"/>
      <c r="FOC204" s="223"/>
      <c r="FOD204" s="223"/>
      <c r="FOE204" s="223"/>
      <c r="FOF204" s="223"/>
      <c r="FOG204" s="223"/>
      <c r="FOH204" s="223"/>
      <c r="FOI204" s="223"/>
      <c r="FOJ204" s="223"/>
      <c r="FOK204" s="223"/>
      <c r="FOL204" s="223"/>
      <c r="FOM204" s="223"/>
      <c r="FON204" s="223"/>
      <c r="FOO204" s="223"/>
      <c r="FOP204" s="223"/>
      <c r="FOQ204" s="223"/>
      <c r="FOR204" s="223"/>
      <c r="FOS204" s="223"/>
      <c r="FOT204" s="223"/>
      <c r="FOU204" s="223"/>
      <c r="FOV204" s="223"/>
      <c r="FOW204" s="223"/>
      <c r="FOX204" s="223"/>
      <c r="FOY204" s="223"/>
      <c r="FOZ204" s="223"/>
      <c r="FPA204" s="223"/>
      <c r="FPB204" s="223"/>
      <c r="FPC204" s="223"/>
      <c r="FPD204" s="223"/>
      <c r="FPE204" s="223"/>
      <c r="FPF204" s="223"/>
      <c r="FPG204" s="223"/>
      <c r="FPH204" s="223"/>
      <c r="FPI204" s="223"/>
      <c r="FPJ204" s="223"/>
      <c r="FPK204" s="223"/>
      <c r="FPL204" s="223"/>
      <c r="FPM204" s="223"/>
      <c r="FPN204" s="223"/>
      <c r="FPO204" s="223"/>
      <c r="FPP204" s="223"/>
      <c r="FPQ204" s="223"/>
      <c r="FPR204" s="223"/>
      <c r="FPS204" s="223"/>
      <c r="FPT204" s="223"/>
      <c r="FPU204" s="223"/>
      <c r="FPV204" s="223"/>
      <c r="FPW204" s="223"/>
      <c r="FPX204" s="223"/>
      <c r="FPY204" s="223"/>
      <c r="FPZ204" s="223"/>
      <c r="FQA204" s="223"/>
      <c r="FQB204" s="223"/>
      <c r="FQC204" s="223"/>
      <c r="FQD204" s="223"/>
      <c r="FQE204" s="223"/>
      <c r="FQF204" s="223"/>
      <c r="FQG204" s="223"/>
      <c r="FQH204" s="223"/>
      <c r="FQI204" s="223"/>
      <c r="FQJ204" s="223"/>
      <c r="FQK204" s="223"/>
      <c r="FQL204" s="223"/>
      <c r="FQM204" s="223"/>
      <c r="FQN204" s="223"/>
      <c r="FQO204" s="223"/>
      <c r="FQP204" s="223"/>
      <c r="FQQ204" s="223"/>
      <c r="FQR204" s="223"/>
      <c r="FQS204" s="223"/>
      <c r="FQT204" s="223"/>
      <c r="FQU204" s="223"/>
      <c r="FQV204" s="223"/>
      <c r="FQW204" s="223"/>
      <c r="FQX204" s="223"/>
      <c r="FQY204" s="223"/>
      <c r="FQZ204" s="223"/>
      <c r="FRA204" s="223"/>
      <c r="FRB204" s="223"/>
      <c r="FRC204" s="223"/>
      <c r="FRD204" s="223"/>
      <c r="FRE204" s="223"/>
      <c r="FRF204" s="223"/>
      <c r="FRG204" s="223"/>
      <c r="FRH204" s="223"/>
      <c r="FRI204" s="223"/>
      <c r="FRJ204" s="223"/>
      <c r="FRK204" s="223"/>
      <c r="FRL204" s="223"/>
      <c r="FRM204" s="223"/>
      <c r="FRN204" s="223"/>
      <c r="FRO204" s="223"/>
      <c r="FRP204" s="223"/>
      <c r="FRQ204" s="223"/>
      <c r="FRR204" s="223"/>
      <c r="FRS204" s="223"/>
      <c r="FRT204" s="223"/>
      <c r="FRU204" s="223"/>
      <c r="FRV204" s="223"/>
      <c r="FRW204" s="223"/>
      <c r="FRX204" s="223"/>
      <c r="FRY204" s="223"/>
      <c r="FRZ204" s="223"/>
      <c r="FSA204" s="223"/>
      <c r="FSB204" s="223"/>
      <c r="FSC204" s="223"/>
      <c r="FSD204" s="223"/>
      <c r="FSE204" s="223"/>
      <c r="FSF204" s="223"/>
      <c r="FSG204" s="223"/>
      <c r="FSH204" s="223"/>
      <c r="FSI204" s="223"/>
      <c r="FSJ204" s="223"/>
      <c r="FSK204" s="223"/>
      <c r="FSL204" s="223"/>
      <c r="FSM204" s="223"/>
      <c r="FSN204" s="223"/>
      <c r="FSO204" s="223"/>
      <c r="FSP204" s="223"/>
      <c r="FSQ204" s="223"/>
      <c r="FSR204" s="223"/>
      <c r="FSS204" s="223"/>
      <c r="FST204" s="223"/>
      <c r="FSU204" s="223"/>
      <c r="FSV204" s="223"/>
      <c r="FSW204" s="223"/>
      <c r="FSX204" s="223"/>
      <c r="FSY204" s="223"/>
      <c r="FSZ204" s="223"/>
      <c r="FTA204" s="223"/>
      <c r="FTB204" s="223"/>
      <c r="FTC204" s="223"/>
      <c r="FTD204" s="223"/>
      <c r="FTE204" s="223"/>
      <c r="FTF204" s="223"/>
      <c r="FTG204" s="223"/>
      <c r="FTH204" s="223"/>
      <c r="FTI204" s="223"/>
      <c r="FTJ204" s="223"/>
      <c r="FTK204" s="223"/>
      <c r="FTL204" s="223"/>
      <c r="FTM204" s="223"/>
      <c r="FTN204" s="223"/>
      <c r="FTO204" s="223"/>
      <c r="FTP204" s="223"/>
      <c r="FTQ204" s="223"/>
      <c r="FTR204" s="223"/>
      <c r="FTS204" s="223"/>
      <c r="FTT204" s="223"/>
      <c r="FTU204" s="223"/>
      <c r="FTV204" s="223"/>
      <c r="FTW204" s="223"/>
      <c r="FTX204" s="223"/>
      <c r="FTY204" s="223"/>
      <c r="FTZ204" s="223"/>
      <c r="FUA204" s="223"/>
      <c r="FUB204" s="223"/>
      <c r="FUC204" s="223"/>
      <c r="FUD204" s="223"/>
      <c r="FUE204" s="223"/>
      <c r="FUF204" s="223"/>
      <c r="FUG204" s="223"/>
      <c r="FUH204" s="223"/>
      <c r="FUI204" s="223"/>
      <c r="FUJ204" s="223"/>
      <c r="FUK204" s="223"/>
      <c r="FUL204" s="223"/>
      <c r="FUM204" s="223"/>
      <c r="FUN204" s="223"/>
      <c r="FUO204" s="223"/>
      <c r="FUP204" s="223"/>
      <c r="FUQ204" s="223"/>
      <c r="FUR204" s="223"/>
      <c r="FUS204" s="223"/>
      <c r="FUT204" s="223"/>
      <c r="FUU204" s="223"/>
      <c r="FUV204" s="223"/>
      <c r="FUW204" s="223"/>
      <c r="FUX204" s="223"/>
      <c r="FUY204" s="223"/>
      <c r="FUZ204" s="223"/>
      <c r="FVA204" s="223"/>
      <c r="FVB204" s="223"/>
      <c r="FVC204" s="223"/>
      <c r="FVD204" s="223"/>
      <c r="FVE204" s="223"/>
      <c r="FVF204" s="223"/>
      <c r="FVG204" s="223"/>
      <c r="FVH204" s="223"/>
      <c r="FVI204" s="223"/>
      <c r="FVJ204" s="223"/>
      <c r="FVK204" s="223"/>
      <c r="FVL204" s="223"/>
      <c r="FVM204" s="223"/>
      <c r="FVN204" s="223"/>
      <c r="FVO204" s="223"/>
      <c r="FVP204" s="223"/>
      <c r="FVQ204" s="223"/>
      <c r="FVR204" s="223"/>
      <c r="FVS204" s="223"/>
      <c r="FVT204" s="223"/>
      <c r="FVU204" s="223"/>
      <c r="FVV204" s="223"/>
      <c r="FVW204" s="223"/>
      <c r="FVX204" s="223"/>
      <c r="FVY204" s="223"/>
      <c r="FVZ204" s="223"/>
      <c r="FWA204" s="223"/>
      <c r="FWB204" s="223"/>
      <c r="FWC204" s="223"/>
      <c r="FWD204" s="223"/>
      <c r="FWE204" s="223"/>
      <c r="FWF204" s="223"/>
      <c r="FWG204" s="223"/>
      <c r="FWH204" s="223"/>
      <c r="FWI204" s="223"/>
      <c r="FWJ204" s="223"/>
      <c r="FWK204" s="223"/>
      <c r="FWL204" s="223"/>
      <c r="FWM204" s="223"/>
      <c r="FWN204" s="223"/>
      <c r="FWO204" s="223"/>
      <c r="FWP204" s="223"/>
      <c r="FWQ204" s="223"/>
      <c r="FWR204" s="223"/>
      <c r="FWS204" s="223"/>
      <c r="FWT204" s="223"/>
      <c r="FWU204" s="223"/>
      <c r="FWV204" s="223"/>
      <c r="FWW204" s="223"/>
      <c r="FWX204" s="223"/>
      <c r="FWY204" s="223"/>
      <c r="FWZ204" s="223"/>
      <c r="FXA204" s="223"/>
      <c r="FXB204" s="223"/>
      <c r="FXC204" s="223"/>
      <c r="FXD204" s="223"/>
      <c r="FXE204" s="223"/>
      <c r="FXF204" s="223"/>
      <c r="FXG204" s="223"/>
      <c r="FXH204" s="223"/>
      <c r="FXI204" s="223"/>
      <c r="FXJ204" s="223"/>
      <c r="FXK204" s="223"/>
      <c r="FXL204" s="223"/>
      <c r="FXM204" s="223"/>
      <c r="FXN204" s="223"/>
      <c r="FXO204" s="223"/>
      <c r="FXP204" s="223"/>
      <c r="FXQ204" s="223"/>
      <c r="FXR204" s="223"/>
      <c r="FXS204" s="223"/>
      <c r="FXT204" s="223"/>
      <c r="FXU204" s="223"/>
      <c r="FXV204" s="223"/>
      <c r="FXW204" s="223"/>
      <c r="FXX204" s="223"/>
      <c r="FXY204" s="223"/>
      <c r="FXZ204" s="223"/>
      <c r="FYA204" s="223"/>
      <c r="FYB204" s="223"/>
      <c r="FYC204" s="223"/>
      <c r="FYD204" s="223"/>
      <c r="FYE204" s="223"/>
      <c r="FYF204" s="223"/>
      <c r="FYG204" s="223"/>
      <c r="FYH204" s="223"/>
      <c r="FYI204" s="223"/>
      <c r="FYJ204" s="223"/>
      <c r="FYK204" s="223"/>
      <c r="FYL204" s="223"/>
      <c r="FYM204" s="223"/>
      <c r="FYN204" s="223"/>
      <c r="FYO204" s="223"/>
      <c r="FYP204" s="223"/>
      <c r="FYQ204" s="223"/>
      <c r="FYR204" s="223"/>
      <c r="FYS204" s="223"/>
      <c r="FYT204" s="223"/>
      <c r="FYU204" s="223"/>
      <c r="FYV204" s="223"/>
      <c r="FYW204" s="223"/>
      <c r="FYX204" s="223"/>
      <c r="FYY204" s="223"/>
      <c r="FYZ204" s="223"/>
      <c r="FZA204" s="223"/>
      <c r="FZB204" s="223"/>
      <c r="FZC204" s="223"/>
      <c r="FZD204" s="223"/>
      <c r="FZE204" s="223"/>
      <c r="FZF204" s="223"/>
      <c r="FZG204" s="223"/>
      <c r="FZH204" s="223"/>
      <c r="FZI204" s="223"/>
      <c r="FZJ204" s="223"/>
      <c r="FZK204" s="223"/>
      <c r="FZL204" s="223"/>
      <c r="FZM204" s="223"/>
      <c r="FZN204" s="223"/>
      <c r="FZO204" s="223"/>
      <c r="FZP204" s="223"/>
      <c r="FZQ204" s="223"/>
      <c r="FZR204" s="223"/>
      <c r="FZS204" s="223"/>
      <c r="FZT204" s="223"/>
      <c r="FZU204" s="223"/>
      <c r="FZV204" s="223"/>
      <c r="FZW204" s="223"/>
      <c r="FZX204" s="223"/>
      <c r="FZY204" s="223"/>
      <c r="FZZ204" s="223"/>
      <c r="GAA204" s="223"/>
      <c r="GAB204" s="223"/>
      <c r="GAC204" s="223"/>
      <c r="GAD204" s="223"/>
      <c r="GAE204" s="223"/>
      <c r="GAF204" s="223"/>
      <c r="GAG204" s="223"/>
      <c r="GAH204" s="223"/>
      <c r="GAI204" s="223"/>
      <c r="GAJ204" s="223"/>
      <c r="GAK204" s="223"/>
      <c r="GAL204" s="223"/>
      <c r="GAM204" s="223"/>
      <c r="GAN204" s="223"/>
      <c r="GAO204" s="223"/>
      <c r="GAP204" s="223"/>
      <c r="GAQ204" s="223"/>
      <c r="GAR204" s="223"/>
      <c r="GAS204" s="223"/>
      <c r="GAT204" s="223"/>
      <c r="GAU204" s="223"/>
      <c r="GAV204" s="223"/>
      <c r="GAW204" s="223"/>
      <c r="GAX204" s="223"/>
      <c r="GAY204" s="223"/>
      <c r="GAZ204" s="223"/>
      <c r="GBA204" s="223"/>
      <c r="GBB204" s="223"/>
      <c r="GBC204" s="223"/>
      <c r="GBD204" s="223"/>
      <c r="GBE204" s="223"/>
      <c r="GBF204" s="223"/>
      <c r="GBG204" s="223"/>
      <c r="GBH204" s="223"/>
      <c r="GBI204" s="223"/>
      <c r="GBJ204" s="223"/>
      <c r="GBK204" s="223"/>
      <c r="GBL204" s="223"/>
      <c r="GBM204" s="223"/>
      <c r="GBN204" s="223"/>
      <c r="GBO204" s="223"/>
      <c r="GBP204" s="223"/>
      <c r="GBQ204" s="223"/>
      <c r="GBR204" s="223"/>
      <c r="GBS204" s="223"/>
      <c r="GBT204" s="223"/>
      <c r="GBU204" s="223"/>
      <c r="GBV204" s="223"/>
      <c r="GBW204" s="223"/>
      <c r="GBX204" s="223"/>
      <c r="GBY204" s="223"/>
      <c r="GBZ204" s="223"/>
      <c r="GCA204" s="223"/>
      <c r="GCB204" s="223"/>
      <c r="GCC204" s="223"/>
      <c r="GCD204" s="223"/>
      <c r="GCE204" s="223"/>
      <c r="GCF204" s="223"/>
      <c r="GCG204" s="223"/>
      <c r="GCH204" s="223"/>
      <c r="GCI204" s="223"/>
      <c r="GCJ204" s="223"/>
      <c r="GCK204" s="223"/>
      <c r="GCL204" s="223"/>
      <c r="GCM204" s="223"/>
      <c r="GCN204" s="223"/>
      <c r="GCO204" s="223"/>
      <c r="GCP204" s="223"/>
      <c r="GCQ204" s="223"/>
      <c r="GCR204" s="223"/>
      <c r="GCS204" s="223"/>
      <c r="GCT204" s="223"/>
      <c r="GCU204" s="223"/>
      <c r="GCV204" s="223"/>
      <c r="GCW204" s="223"/>
      <c r="GCX204" s="223"/>
      <c r="GCY204" s="223"/>
      <c r="GCZ204" s="223"/>
      <c r="GDA204" s="223"/>
      <c r="GDB204" s="223"/>
      <c r="GDC204" s="223"/>
      <c r="GDD204" s="223"/>
      <c r="GDE204" s="223"/>
      <c r="GDF204" s="223"/>
      <c r="GDG204" s="223"/>
      <c r="GDH204" s="223"/>
      <c r="GDI204" s="223"/>
      <c r="GDJ204" s="223"/>
      <c r="GDK204" s="223"/>
      <c r="GDL204" s="223"/>
      <c r="GDM204" s="223"/>
      <c r="GDN204" s="223"/>
      <c r="GDO204" s="223"/>
      <c r="GDP204" s="223"/>
      <c r="GDQ204" s="223"/>
      <c r="GDR204" s="223"/>
      <c r="GDS204" s="223"/>
      <c r="GDT204" s="223"/>
      <c r="GDU204" s="223"/>
      <c r="GDV204" s="223"/>
      <c r="GDW204" s="223"/>
      <c r="GDX204" s="223"/>
      <c r="GDY204" s="223"/>
      <c r="GDZ204" s="223"/>
      <c r="GEA204" s="223"/>
      <c r="GEB204" s="223"/>
      <c r="GEC204" s="223"/>
      <c r="GED204" s="223"/>
      <c r="GEE204" s="223"/>
      <c r="GEF204" s="223"/>
      <c r="GEG204" s="223"/>
      <c r="GEH204" s="223"/>
      <c r="GEI204" s="223"/>
      <c r="GEJ204" s="223"/>
      <c r="GEK204" s="223"/>
      <c r="GEL204" s="223"/>
      <c r="GEM204" s="223"/>
      <c r="GEN204" s="223"/>
      <c r="GEO204" s="223"/>
      <c r="GEP204" s="223"/>
      <c r="GEQ204" s="223"/>
      <c r="GER204" s="223"/>
      <c r="GES204" s="223"/>
      <c r="GET204" s="223"/>
      <c r="GEU204" s="223"/>
      <c r="GEV204" s="223"/>
      <c r="GEW204" s="223"/>
      <c r="GEX204" s="223"/>
      <c r="GEY204" s="223"/>
      <c r="GEZ204" s="223"/>
      <c r="GFA204" s="223"/>
      <c r="GFB204" s="223"/>
      <c r="GFC204" s="223"/>
      <c r="GFD204" s="223"/>
      <c r="GFE204" s="223"/>
      <c r="GFF204" s="223"/>
      <c r="GFG204" s="223"/>
      <c r="GFH204" s="223"/>
      <c r="GFI204" s="223"/>
      <c r="GFJ204" s="223"/>
      <c r="GFK204" s="223"/>
      <c r="GFL204" s="223"/>
      <c r="GFM204" s="223"/>
      <c r="GFN204" s="223"/>
      <c r="GFO204" s="223"/>
      <c r="GFP204" s="223"/>
      <c r="GFQ204" s="223"/>
      <c r="GFR204" s="223"/>
      <c r="GFS204" s="223"/>
      <c r="GFT204" s="223"/>
      <c r="GFU204" s="223"/>
      <c r="GFV204" s="223"/>
      <c r="GFW204" s="223"/>
      <c r="GFX204" s="223"/>
      <c r="GFY204" s="223"/>
      <c r="GFZ204" s="223"/>
      <c r="GGA204" s="223"/>
      <c r="GGB204" s="223"/>
      <c r="GGC204" s="223"/>
      <c r="GGD204" s="223"/>
      <c r="GGE204" s="223"/>
      <c r="GGF204" s="223"/>
      <c r="GGG204" s="223"/>
      <c r="GGH204" s="223"/>
      <c r="GGI204" s="223"/>
      <c r="GGJ204" s="223"/>
      <c r="GGK204" s="223"/>
      <c r="GGL204" s="223"/>
      <c r="GGM204" s="223"/>
      <c r="GGN204" s="223"/>
      <c r="GGO204" s="223"/>
      <c r="GGP204" s="223"/>
      <c r="GGQ204" s="223"/>
      <c r="GGR204" s="223"/>
      <c r="GGS204" s="223"/>
      <c r="GGT204" s="223"/>
      <c r="GGU204" s="223"/>
      <c r="GGV204" s="223"/>
      <c r="GGW204" s="223"/>
      <c r="GGX204" s="223"/>
      <c r="GGY204" s="223"/>
      <c r="GGZ204" s="223"/>
      <c r="GHA204" s="223"/>
      <c r="GHB204" s="223"/>
      <c r="GHC204" s="223"/>
      <c r="GHD204" s="223"/>
      <c r="GHE204" s="223"/>
      <c r="GHF204" s="223"/>
      <c r="GHG204" s="223"/>
      <c r="GHH204" s="223"/>
      <c r="GHI204" s="223"/>
      <c r="GHJ204" s="223"/>
      <c r="GHK204" s="223"/>
      <c r="GHL204" s="223"/>
      <c r="GHM204" s="223"/>
      <c r="GHN204" s="223"/>
      <c r="GHO204" s="223"/>
      <c r="GHP204" s="223"/>
      <c r="GHQ204" s="223"/>
      <c r="GHR204" s="223"/>
      <c r="GHS204" s="223"/>
      <c r="GHT204" s="223"/>
      <c r="GHU204" s="223"/>
      <c r="GHV204" s="223"/>
      <c r="GHW204" s="223"/>
      <c r="GHX204" s="223"/>
      <c r="GHY204" s="223"/>
      <c r="GHZ204" s="223"/>
      <c r="GIA204" s="223"/>
      <c r="GIB204" s="223"/>
      <c r="GIC204" s="223"/>
      <c r="GID204" s="223"/>
      <c r="GIE204" s="223"/>
      <c r="GIF204" s="223"/>
      <c r="GIG204" s="223"/>
      <c r="GIH204" s="223"/>
      <c r="GII204" s="223"/>
      <c r="GIJ204" s="223"/>
      <c r="GIK204" s="223"/>
      <c r="GIL204" s="223"/>
      <c r="GIM204" s="223"/>
      <c r="GIN204" s="223"/>
      <c r="GIO204" s="223"/>
      <c r="GIP204" s="223"/>
      <c r="GIQ204" s="223"/>
      <c r="GIR204" s="223"/>
      <c r="GIS204" s="223"/>
      <c r="GIT204" s="223"/>
      <c r="GIU204" s="223"/>
      <c r="GIV204" s="223"/>
      <c r="GIW204" s="223"/>
      <c r="GIX204" s="223"/>
      <c r="GIY204" s="223"/>
      <c r="GIZ204" s="223"/>
      <c r="GJA204" s="223"/>
      <c r="GJB204" s="223"/>
      <c r="GJC204" s="223"/>
      <c r="GJD204" s="223"/>
      <c r="GJE204" s="223"/>
      <c r="GJF204" s="223"/>
      <c r="GJG204" s="223"/>
      <c r="GJH204" s="223"/>
      <c r="GJI204" s="223"/>
      <c r="GJJ204" s="223"/>
      <c r="GJK204" s="223"/>
      <c r="GJL204" s="223"/>
      <c r="GJM204" s="223"/>
      <c r="GJN204" s="223"/>
      <c r="GJO204" s="223"/>
      <c r="GJP204" s="223"/>
      <c r="GJQ204" s="223"/>
      <c r="GJR204" s="223"/>
      <c r="GJS204" s="223"/>
      <c r="GJT204" s="223"/>
      <c r="GJU204" s="223"/>
      <c r="GJV204" s="223"/>
      <c r="GJW204" s="223"/>
      <c r="GJX204" s="223"/>
      <c r="GJY204" s="223"/>
      <c r="GJZ204" s="223"/>
      <c r="GKA204" s="223"/>
      <c r="GKB204" s="223"/>
      <c r="GKC204" s="223"/>
      <c r="GKD204" s="223"/>
      <c r="GKE204" s="223"/>
      <c r="GKF204" s="223"/>
      <c r="GKG204" s="223"/>
      <c r="GKH204" s="223"/>
      <c r="GKI204" s="223"/>
      <c r="GKJ204" s="223"/>
      <c r="GKK204" s="223"/>
      <c r="GKL204" s="223"/>
      <c r="GKM204" s="223"/>
      <c r="GKN204" s="223"/>
      <c r="GKO204" s="223"/>
      <c r="GKP204" s="223"/>
      <c r="GKQ204" s="223"/>
      <c r="GKR204" s="223"/>
      <c r="GKS204" s="223"/>
      <c r="GKT204" s="223"/>
      <c r="GKU204" s="223"/>
      <c r="GKV204" s="223"/>
      <c r="GKW204" s="223"/>
      <c r="GKX204" s="223"/>
      <c r="GKY204" s="223"/>
      <c r="GKZ204" s="223"/>
      <c r="GLA204" s="223"/>
      <c r="GLB204" s="223"/>
      <c r="GLC204" s="223"/>
      <c r="GLD204" s="223"/>
      <c r="GLE204" s="223"/>
      <c r="GLF204" s="223"/>
      <c r="GLG204" s="223"/>
      <c r="GLH204" s="223"/>
      <c r="GLI204" s="223"/>
      <c r="GLJ204" s="223"/>
      <c r="GLK204" s="223"/>
      <c r="GLL204" s="223"/>
      <c r="GLM204" s="223"/>
      <c r="GLN204" s="223"/>
      <c r="GLO204" s="223"/>
      <c r="GLP204" s="223"/>
      <c r="GLQ204" s="223"/>
      <c r="GLR204" s="223"/>
      <c r="GLS204" s="223"/>
      <c r="GLT204" s="223"/>
      <c r="GLU204" s="223"/>
      <c r="GLV204" s="223"/>
      <c r="GLW204" s="223"/>
      <c r="GLX204" s="223"/>
      <c r="GLY204" s="223"/>
      <c r="GLZ204" s="223"/>
      <c r="GMA204" s="223"/>
      <c r="GMB204" s="223"/>
      <c r="GMC204" s="223"/>
      <c r="GMD204" s="223"/>
      <c r="GME204" s="223"/>
      <c r="GMF204" s="223"/>
      <c r="GMG204" s="223"/>
      <c r="GMH204" s="223"/>
      <c r="GMI204" s="223"/>
      <c r="GMJ204" s="223"/>
      <c r="GMK204" s="223"/>
      <c r="GML204" s="223"/>
      <c r="GMM204" s="223"/>
      <c r="GMN204" s="223"/>
      <c r="GMO204" s="223"/>
      <c r="GMP204" s="223"/>
      <c r="GMQ204" s="223"/>
      <c r="GMR204" s="223"/>
      <c r="GMS204" s="223"/>
      <c r="GMT204" s="223"/>
      <c r="GMU204" s="223"/>
      <c r="GMV204" s="223"/>
      <c r="GMW204" s="223"/>
      <c r="GMX204" s="223"/>
      <c r="GMY204" s="223"/>
      <c r="GMZ204" s="223"/>
      <c r="GNA204" s="223"/>
      <c r="GNB204" s="223"/>
      <c r="GNC204" s="223"/>
      <c r="GND204" s="223"/>
      <c r="GNE204" s="223"/>
      <c r="GNF204" s="223"/>
      <c r="GNG204" s="223"/>
      <c r="GNH204" s="223"/>
      <c r="GNI204" s="223"/>
      <c r="GNJ204" s="223"/>
      <c r="GNK204" s="223"/>
      <c r="GNL204" s="223"/>
      <c r="GNM204" s="223"/>
      <c r="GNN204" s="223"/>
      <c r="GNO204" s="223"/>
      <c r="GNP204" s="223"/>
      <c r="GNQ204" s="223"/>
      <c r="GNR204" s="223"/>
      <c r="GNS204" s="223"/>
      <c r="GNT204" s="223"/>
      <c r="GNU204" s="223"/>
      <c r="GNV204" s="223"/>
      <c r="GNW204" s="223"/>
      <c r="GNX204" s="223"/>
      <c r="GNY204" s="223"/>
      <c r="GNZ204" s="223"/>
      <c r="GOA204" s="223"/>
      <c r="GOB204" s="223"/>
      <c r="GOC204" s="223"/>
      <c r="GOD204" s="223"/>
      <c r="GOE204" s="223"/>
      <c r="GOF204" s="223"/>
      <c r="GOG204" s="223"/>
      <c r="GOH204" s="223"/>
      <c r="GOI204" s="223"/>
      <c r="GOJ204" s="223"/>
      <c r="GOK204" s="223"/>
      <c r="GOL204" s="223"/>
      <c r="GOM204" s="223"/>
      <c r="GON204" s="223"/>
      <c r="GOO204" s="223"/>
      <c r="GOP204" s="223"/>
      <c r="GOQ204" s="223"/>
      <c r="GOR204" s="223"/>
      <c r="GOS204" s="223"/>
      <c r="GOT204" s="223"/>
      <c r="GOU204" s="223"/>
      <c r="GOV204" s="223"/>
      <c r="GOW204" s="223"/>
      <c r="GOX204" s="223"/>
      <c r="GOY204" s="223"/>
      <c r="GOZ204" s="223"/>
      <c r="GPA204" s="223"/>
      <c r="GPB204" s="223"/>
      <c r="GPC204" s="223"/>
      <c r="GPD204" s="223"/>
      <c r="GPE204" s="223"/>
      <c r="GPF204" s="223"/>
      <c r="GPG204" s="223"/>
      <c r="GPH204" s="223"/>
      <c r="GPI204" s="223"/>
      <c r="GPJ204" s="223"/>
      <c r="GPK204" s="223"/>
      <c r="GPL204" s="223"/>
      <c r="GPM204" s="223"/>
      <c r="GPN204" s="223"/>
      <c r="GPO204" s="223"/>
      <c r="GPP204" s="223"/>
      <c r="GPQ204" s="223"/>
      <c r="GPR204" s="223"/>
      <c r="GPS204" s="223"/>
      <c r="GPT204" s="223"/>
      <c r="GPU204" s="223"/>
      <c r="GPV204" s="223"/>
      <c r="GPW204" s="223"/>
      <c r="GPX204" s="223"/>
      <c r="GPY204" s="223"/>
      <c r="GPZ204" s="223"/>
      <c r="GQA204" s="223"/>
      <c r="GQB204" s="223"/>
      <c r="GQC204" s="223"/>
      <c r="GQD204" s="223"/>
      <c r="GQE204" s="223"/>
      <c r="GQF204" s="223"/>
      <c r="GQG204" s="223"/>
      <c r="GQH204" s="223"/>
      <c r="GQI204" s="223"/>
      <c r="GQJ204" s="223"/>
      <c r="GQK204" s="223"/>
      <c r="GQL204" s="223"/>
      <c r="GQM204" s="223"/>
      <c r="GQN204" s="223"/>
      <c r="GQO204" s="223"/>
      <c r="GQP204" s="223"/>
      <c r="GQQ204" s="223"/>
      <c r="GQR204" s="223"/>
      <c r="GQS204" s="223"/>
      <c r="GQT204" s="223"/>
      <c r="GQU204" s="223"/>
      <c r="GQV204" s="223"/>
      <c r="GQW204" s="223"/>
      <c r="GQX204" s="223"/>
      <c r="GQY204" s="223"/>
      <c r="GQZ204" s="223"/>
      <c r="GRA204" s="223"/>
      <c r="GRB204" s="223"/>
      <c r="GRC204" s="223"/>
      <c r="GRD204" s="223"/>
      <c r="GRE204" s="223"/>
      <c r="GRF204" s="223"/>
      <c r="GRG204" s="223"/>
      <c r="GRH204" s="223"/>
      <c r="GRI204" s="223"/>
      <c r="GRJ204" s="223"/>
      <c r="GRK204" s="223"/>
      <c r="GRL204" s="223"/>
      <c r="GRM204" s="223"/>
      <c r="GRN204" s="223"/>
      <c r="GRO204" s="223"/>
      <c r="GRP204" s="223"/>
      <c r="GRQ204" s="223"/>
      <c r="GRR204" s="223"/>
      <c r="GRS204" s="223"/>
      <c r="GRT204" s="223"/>
      <c r="GRU204" s="223"/>
      <c r="GRV204" s="223"/>
      <c r="GRW204" s="223"/>
      <c r="GRX204" s="223"/>
      <c r="GRY204" s="223"/>
      <c r="GRZ204" s="223"/>
      <c r="GSA204" s="223"/>
      <c r="GSB204" s="223"/>
      <c r="GSC204" s="223"/>
      <c r="GSD204" s="223"/>
      <c r="GSE204" s="223"/>
      <c r="GSF204" s="223"/>
      <c r="GSG204" s="223"/>
      <c r="GSH204" s="223"/>
      <c r="GSI204" s="223"/>
      <c r="GSJ204" s="223"/>
      <c r="GSK204" s="223"/>
      <c r="GSL204" s="223"/>
      <c r="GSM204" s="223"/>
      <c r="GSN204" s="223"/>
      <c r="GSO204" s="223"/>
      <c r="GSP204" s="223"/>
      <c r="GSQ204" s="223"/>
      <c r="GSR204" s="223"/>
      <c r="GSS204" s="223"/>
      <c r="GST204" s="223"/>
      <c r="GSU204" s="223"/>
      <c r="GSV204" s="223"/>
      <c r="GSW204" s="223"/>
      <c r="GSX204" s="223"/>
      <c r="GSY204" s="223"/>
      <c r="GSZ204" s="223"/>
      <c r="GTA204" s="223"/>
      <c r="GTB204" s="223"/>
      <c r="GTC204" s="223"/>
      <c r="GTD204" s="223"/>
      <c r="GTE204" s="223"/>
      <c r="GTF204" s="223"/>
      <c r="GTG204" s="223"/>
      <c r="GTH204" s="223"/>
      <c r="GTI204" s="223"/>
      <c r="GTJ204" s="223"/>
      <c r="GTK204" s="223"/>
      <c r="GTL204" s="223"/>
      <c r="GTM204" s="223"/>
      <c r="GTN204" s="223"/>
      <c r="GTO204" s="223"/>
      <c r="GTP204" s="223"/>
      <c r="GTQ204" s="223"/>
      <c r="GTR204" s="223"/>
      <c r="GTS204" s="223"/>
      <c r="GTT204" s="223"/>
      <c r="GTU204" s="223"/>
      <c r="GTV204" s="223"/>
      <c r="GTW204" s="223"/>
      <c r="GTX204" s="223"/>
      <c r="GTY204" s="223"/>
      <c r="GTZ204" s="223"/>
      <c r="GUA204" s="223"/>
      <c r="GUB204" s="223"/>
      <c r="GUC204" s="223"/>
      <c r="GUD204" s="223"/>
      <c r="GUE204" s="223"/>
      <c r="GUF204" s="223"/>
      <c r="GUG204" s="223"/>
      <c r="GUH204" s="223"/>
      <c r="GUI204" s="223"/>
      <c r="GUJ204" s="223"/>
      <c r="GUK204" s="223"/>
      <c r="GUL204" s="223"/>
      <c r="GUM204" s="223"/>
      <c r="GUN204" s="223"/>
      <c r="GUO204" s="223"/>
      <c r="GUP204" s="223"/>
      <c r="GUQ204" s="223"/>
      <c r="GUR204" s="223"/>
      <c r="GUS204" s="223"/>
      <c r="GUT204" s="223"/>
      <c r="GUU204" s="223"/>
      <c r="GUV204" s="223"/>
      <c r="GUW204" s="223"/>
      <c r="GUX204" s="223"/>
      <c r="GUY204" s="223"/>
      <c r="GUZ204" s="223"/>
      <c r="GVA204" s="223"/>
      <c r="GVB204" s="223"/>
      <c r="GVC204" s="223"/>
      <c r="GVD204" s="223"/>
      <c r="GVE204" s="223"/>
      <c r="GVF204" s="223"/>
      <c r="GVG204" s="223"/>
      <c r="GVH204" s="223"/>
      <c r="GVI204" s="223"/>
      <c r="GVJ204" s="223"/>
      <c r="GVK204" s="223"/>
      <c r="GVL204" s="223"/>
      <c r="GVM204" s="223"/>
      <c r="GVN204" s="223"/>
      <c r="GVO204" s="223"/>
      <c r="GVP204" s="223"/>
      <c r="GVQ204" s="223"/>
      <c r="GVR204" s="223"/>
      <c r="GVS204" s="223"/>
      <c r="GVT204" s="223"/>
      <c r="GVU204" s="223"/>
      <c r="GVV204" s="223"/>
      <c r="GVW204" s="223"/>
      <c r="GVX204" s="223"/>
      <c r="GVY204" s="223"/>
      <c r="GVZ204" s="223"/>
      <c r="GWA204" s="223"/>
      <c r="GWB204" s="223"/>
      <c r="GWC204" s="223"/>
      <c r="GWD204" s="223"/>
      <c r="GWE204" s="223"/>
      <c r="GWF204" s="223"/>
      <c r="GWG204" s="223"/>
      <c r="GWH204" s="223"/>
      <c r="GWI204" s="223"/>
      <c r="GWJ204" s="223"/>
      <c r="GWK204" s="223"/>
      <c r="GWL204" s="223"/>
      <c r="GWM204" s="223"/>
      <c r="GWN204" s="223"/>
      <c r="GWO204" s="223"/>
      <c r="GWP204" s="223"/>
      <c r="GWQ204" s="223"/>
      <c r="GWR204" s="223"/>
      <c r="GWS204" s="223"/>
      <c r="GWT204" s="223"/>
      <c r="GWU204" s="223"/>
      <c r="GWV204" s="223"/>
      <c r="GWW204" s="223"/>
      <c r="GWX204" s="223"/>
      <c r="GWY204" s="223"/>
      <c r="GWZ204" s="223"/>
      <c r="GXA204" s="223"/>
      <c r="GXB204" s="223"/>
      <c r="GXC204" s="223"/>
      <c r="GXD204" s="223"/>
      <c r="GXE204" s="223"/>
      <c r="GXF204" s="223"/>
      <c r="GXG204" s="223"/>
      <c r="GXH204" s="223"/>
      <c r="GXI204" s="223"/>
      <c r="GXJ204" s="223"/>
      <c r="GXK204" s="223"/>
      <c r="GXL204" s="223"/>
      <c r="GXM204" s="223"/>
      <c r="GXN204" s="223"/>
      <c r="GXO204" s="223"/>
      <c r="GXP204" s="223"/>
      <c r="GXQ204" s="223"/>
      <c r="GXR204" s="223"/>
      <c r="GXS204" s="223"/>
      <c r="GXT204" s="223"/>
      <c r="GXU204" s="223"/>
      <c r="GXV204" s="223"/>
      <c r="GXW204" s="223"/>
      <c r="GXX204" s="223"/>
      <c r="GXY204" s="223"/>
      <c r="GXZ204" s="223"/>
      <c r="GYA204" s="223"/>
      <c r="GYB204" s="223"/>
      <c r="GYC204" s="223"/>
      <c r="GYD204" s="223"/>
      <c r="GYE204" s="223"/>
      <c r="GYF204" s="223"/>
      <c r="GYG204" s="223"/>
      <c r="GYH204" s="223"/>
      <c r="GYI204" s="223"/>
      <c r="GYJ204" s="223"/>
      <c r="GYK204" s="223"/>
      <c r="GYL204" s="223"/>
      <c r="GYM204" s="223"/>
      <c r="GYN204" s="223"/>
      <c r="GYO204" s="223"/>
      <c r="GYP204" s="223"/>
      <c r="GYQ204" s="223"/>
      <c r="GYR204" s="223"/>
      <c r="GYS204" s="223"/>
      <c r="GYT204" s="223"/>
      <c r="GYU204" s="223"/>
      <c r="GYV204" s="223"/>
      <c r="GYW204" s="223"/>
      <c r="GYX204" s="223"/>
      <c r="GYY204" s="223"/>
      <c r="GYZ204" s="223"/>
      <c r="GZA204" s="223"/>
      <c r="GZB204" s="223"/>
      <c r="GZC204" s="223"/>
      <c r="GZD204" s="223"/>
      <c r="GZE204" s="223"/>
      <c r="GZF204" s="223"/>
      <c r="GZG204" s="223"/>
      <c r="GZH204" s="223"/>
      <c r="GZI204" s="223"/>
      <c r="GZJ204" s="223"/>
      <c r="GZK204" s="223"/>
      <c r="GZL204" s="223"/>
      <c r="GZM204" s="223"/>
      <c r="GZN204" s="223"/>
      <c r="GZO204" s="223"/>
      <c r="GZP204" s="223"/>
      <c r="GZQ204" s="223"/>
      <c r="GZR204" s="223"/>
      <c r="GZS204" s="223"/>
      <c r="GZT204" s="223"/>
      <c r="GZU204" s="223"/>
      <c r="GZV204" s="223"/>
      <c r="GZW204" s="223"/>
      <c r="GZX204" s="223"/>
      <c r="GZY204" s="223"/>
      <c r="GZZ204" s="223"/>
      <c r="HAA204" s="223"/>
      <c r="HAB204" s="223"/>
      <c r="HAC204" s="223"/>
      <c r="HAD204" s="223"/>
      <c r="HAE204" s="223"/>
      <c r="HAF204" s="223"/>
      <c r="HAG204" s="223"/>
      <c r="HAH204" s="223"/>
      <c r="HAI204" s="223"/>
      <c r="HAJ204" s="223"/>
      <c r="HAK204" s="223"/>
      <c r="HAL204" s="223"/>
      <c r="HAM204" s="223"/>
      <c r="HAN204" s="223"/>
      <c r="HAO204" s="223"/>
      <c r="HAP204" s="223"/>
      <c r="HAQ204" s="223"/>
      <c r="HAR204" s="223"/>
      <c r="HAS204" s="223"/>
      <c r="HAT204" s="223"/>
      <c r="HAU204" s="223"/>
      <c r="HAV204" s="223"/>
      <c r="HAW204" s="223"/>
      <c r="HAX204" s="223"/>
      <c r="HAY204" s="223"/>
      <c r="HAZ204" s="223"/>
      <c r="HBA204" s="223"/>
      <c r="HBB204" s="223"/>
      <c r="HBC204" s="223"/>
      <c r="HBD204" s="223"/>
      <c r="HBE204" s="223"/>
      <c r="HBF204" s="223"/>
      <c r="HBG204" s="223"/>
      <c r="HBH204" s="223"/>
      <c r="HBI204" s="223"/>
      <c r="HBJ204" s="223"/>
      <c r="HBK204" s="223"/>
      <c r="HBL204" s="223"/>
      <c r="HBM204" s="223"/>
      <c r="HBN204" s="223"/>
      <c r="HBO204" s="223"/>
      <c r="HBP204" s="223"/>
      <c r="HBQ204" s="223"/>
      <c r="HBR204" s="223"/>
      <c r="HBS204" s="223"/>
      <c r="HBT204" s="223"/>
      <c r="HBU204" s="223"/>
      <c r="HBV204" s="223"/>
      <c r="HBW204" s="223"/>
      <c r="HBX204" s="223"/>
      <c r="HBY204" s="223"/>
      <c r="HBZ204" s="223"/>
      <c r="HCA204" s="223"/>
      <c r="HCB204" s="223"/>
      <c r="HCC204" s="223"/>
      <c r="HCD204" s="223"/>
      <c r="HCE204" s="223"/>
      <c r="HCF204" s="223"/>
      <c r="HCG204" s="223"/>
      <c r="HCH204" s="223"/>
      <c r="HCI204" s="223"/>
      <c r="HCJ204" s="223"/>
      <c r="HCK204" s="223"/>
      <c r="HCL204" s="223"/>
      <c r="HCM204" s="223"/>
      <c r="HCN204" s="223"/>
      <c r="HCO204" s="223"/>
      <c r="HCP204" s="223"/>
      <c r="HCQ204" s="223"/>
      <c r="HCR204" s="223"/>
      <c r="HCS204" s="223"/>
      <c r="HCT204" s="223"/>
      <c r="HCU204" s="223"/>
      <c r="HCV204" s="223"/>
      <c r="HCW204" s="223"/>
      <c r="HCX204" s="223"/>
      <c r="HCY204" s="223"/>
      <c r="HCZ204" s="223"/>
      <c r="HDA204" s="223"/>
      <c r="HDB204" s="223"/>
      <c r="HDC204" s="223"/>
      <c r="HDD204" s="223"/>
      <c r="HDE204" s="223"/>
      <c r="HDF204" s="223"/>
      <c r="HDG204" s="223"/>
      <c r="HDH204" s="223"/>
      <c r="HDI204" s="223"/>
      <c r="HDJ204" s="223"/>
      <c r="HDK204" s="223"/>
      <c r="HDL204" s="223"/>
      <c r="HDM204" s="223"/>
      <c r="HDN204" s="223"/>
      <c r="HDO204" s="223"/>
      <c r="HDP204" s="223"/>
      <c r="HDQ204" s="223"/>
      <c r="HDR204" s="223"/>
      <c r="HDS204" s="223"/>
      <c r="HDT204" s="223"/>
      <c r="HDU204" s="223"/>
      <c r="HDV204" s="223"/>
      <c r="HDW204" s="223"/>
      <c r="HDX204" s="223"/>
      <c r="HDY204" s="223"/>
      <c r="HDZ204" s="223"/>
      <c r="HEA204" s="223"/>
      <c r="HEB204" s="223"/>
      <c r="HEC204" s="223"/>
      <c r="HED204" s="223"/>
      <c r="HEE204" s="223"/>
      <c r="HEF204" s="223"/>
      <c r="HEG204" s="223"/>
      <c r="HEH204" s="223"/>
      <c r="HEI204" s="223"/>
      <c r="HEJ204" s="223"/>
      <c r="HEK204" s="223"/>
      <c r="HEL204" s="223"/>
      <c r="HEM204" s="223"/>
      <c r="HEN204" s="223"/>
      <c r="HEO204" s="223"/>
      <c r="HEP204" s="223"/>
      <c r="HEQ204" s="223"/>
      <c r="HER204" s="223"/>
      <c r="HES204" s="223"/>
      <c r="HET204" s="223"/>
      <c r="HEU204" s="223"/>
      <c r="HEV204" s="223"/>
      <c r="HEW204" s="223"/>
      <c r="HEX204" s="223"/>
      <c r="HEY204" s="223"/>
      <c r="HEZ204" s="223"/>
      <c r="HFA204" s="223"/>
      <c r="HFB204" s="223"/>
      <c r="HFC204" s="223"/>
      <c r="HFD204" s="223"/>
      <c r="HFE204" s="223"/>
      <c r="HFF204" s="223"/>
      <c r="HFG204" s="223"/>
      <c r="HFH204" s="223"/>
      <c r="HFI204" s="223"/>
      <c r="HFJ204" s="223"/>
      <c r="HFK204" s="223"/>
      <c r="HFL204" s="223"/>
      <c r="HFM204" s="223"/>
      <c r="HFN204" s="223"/>
      <c r="HFO204" s="223"/>
      <c r="HFP204" s="223"/>
      <c r="HFQ204" s="223"/>
      <c r="HFR204" s="223"/>
      <c r="HFS204" s="223"/>
      <c r="HFT204" s="223"/>
      <c r="HFU204" s="223"/>
      <c r="HFV204" s="223"/>
      <c r="HFW204" s="223"/>
      <c r="HFX204" s="223"/>
      <c r="HFY204" s="223"/>
      <c r="HFZ204" s="223"/>
      <c r="HGA204" s="223"/>
      <c r="HGB204" s="223"/>
      <c r="HGC204" s="223"/>
      <c r="HGD204" s="223"/>
      <c r="HGE204" s="223"/>
      <c r="HGF204" s="223"/>
      <c r="HGG204" s="223"/>
      <c r="HGH204" s="223"/>
      <c r="HGI204" s="223"/>
      <c r="HGJ204" s="223"/>
      <c r="HGK204" s="223"/>
      <c r="HGL204" s="223"/>
      <c r="HGM204" s="223"/>
      <c r="HGN204" s="223"/>
      <c r="HGO204" s="223"/>
      <c r="HGP204" s="223"/>
      <c r="HGQ204" s="223"/>
      <c r="HGR204" s="223"/>
      <c r="HGS204" s="223"/>
      <c r="HGT204" s="223"/>
      <c r="HGU204" s="223"/>
      <c r="HGV204" s="223"/>
      <c r="HGW204" s="223"/>
      <c r="HGX204" s="223"/>
      <c r="HGY204" s="223"/>
      <c r="HGZ204" s="223"/>
      <c r="HHA204" s="223"/>
      <c r="HHB204" s="223"/>
      <c r="HHC204" s="223"/>
      <c r="HHD204" s="223"/>
      <c r="HHE204" s="223"/>
      <c r="HHF204" s="223"/>
      <c r="HHG204" s="223"/>
      <c r="HHH204" s="223"/>
      <c r="HHI204" s="223"/>
      <c r="HHJ204" s="223"/>
      <c r="HHK204" s="223"/>
      <c r="HHL204" s="223"/>
      <c r="HHM204" s="223"/>
      <c r="HHN204" s="223"/>
      <c r="HHO204" s="223"/>
      <c r="HHP204" s="223"/>
      <c r="HHQ204" s="223"/>
      <c r="HHR204" s="223"/>
      <c r="HHS204" s="223"/>
      <c r="HHT204" s="223"/>
      <c r="HHU204" s="223"/>
      <c r="HHV204" s="223"/>
      <c r="HHW204" s="223"/>
      <c r="HHX204" s="223"/>
      <c r="HHY204" s="223"/>
      <c r="HHZ204" s="223"/>
      <c r="HIA204" s="223"/>
      <c r="HIB204" s="223"/>
      <c r="HIC204" s="223"/>
      <c r="HID204" s="223"/>
      <c r="HIE204" s="223"/>
      <c r="HIF204" s="223"/>
      <c r="HIG204" s="223"/>
      <c r="HIH204" s="223"/>
      <c r="HII204" s="223"/>
      <c r="HIJ204" s="223"/>
      <c r="HIK204" s="223"/>
      <c r="HIL204" s="223"/>
      <c r="HIM204" s="223"/>
      <c r="HIN204" s="223"/>
      <c r="HIO204" s="223"/>
      <c r="HIP204" s="223"/>
      <c r="HIQ204" s="223"/>
      <c r="HIR204" s="223"/>
      <c r="HIS204" s="223"/>
      <c r="HIT204" s="223"/>
      <c r="HIU204" s="223"/>
      <c r="HIV204" s="223"/>
      <c r="HIW204" s="223"/>
      <c r="HIX204" s="223"/>
      <c r="HIY204" s="223"/>
      <c r="HIZ204" s="223"/>
      <c r="HJA204" s="223"/>
      <c r="HJB204" s="223"/>
      <c r="HJC204" s="223"/>
      <c r="HJD204" s="223"/>
      <c r="HJE204" s="223"/>
      <c r="HJF204" s="223"/>
      <c r="HJG204" s="223"/>
      <c r="HJH204" s="223"/>
      <c r="HJI204" s="223"/>
      <c r="HJJ204" s="223"/>
      <c r="HJK204" s="223"/>
      <c r="HJL204" s="223"/>
      <c r="HJM204" s="223"/>
      <c r="HJN204" s="223"/>
      <c r="HJO204" s="223"/>
      <c r="HJP204" s="223"/>
      <c r="HJQ204" s="223"/>
      <c r="HJR204" s="223"/>
      <c r="HJS204" s="223"/>
      <c r="HJT204" s="223"/>
      <c r="HJU204" s="223"/>
      <c r="HJV204" s="223"/>
      <c r="HJW204" s="223"/>
      <c r="HJX204" s="223"/>
      <c r="HJY204" s="223"/>
      <c r="HJZ204" s="223"/>
      <c r="HKA204" s="223"/>
      <c r="HKB204" s="223"/>
      <c r="HKC204" s="223"/>
      <c r="HKD204" s="223"/>
      <c r="HKE204" s="223"/>
      <c r="HKF204" s="223"/>
      <c r="HKG204" s="223"/>
      <c r="HKH204" s="223"/>
      <c r="HKI204" s="223"/>
      <c r="HKJ204" s="223"/>
      <c r="HKK204" s="223"/>
      <c r="HKL204" s="223"/>
      <c r="HKM204" s="223"/>
      <c r="HKN204" s="223"/>
      <c r="HKO204" s="223"/>
      <c r="HKP204" s="223"/>
      <c r="HKQ204" s="223"/>
      <c r="HKR204" s="223"/>
      <c r="HKS204" s="223"/>
      <c r="HKT204" s="223"/>
      <c r="HKU204" s="223"/>
      <c r="HKV204" s="223"/>
      <c r="HKW204" s="223"/>
      <c r="HKX204" s="223"/>
      <c r="HKY204" s="223"/>
      <c r="HKZ204" s="223"/>
      <c r="HLA204" s="223"/>
      <c r="HLB204" s="223"/>
      <c r="HLC204" s="223"/>
      <c r="HLD204" s="223"/>
      <c r="HLE204" s="223"/>
      <c r="HLF204" s="223"/>
      <c r="HLG204" s="223"/>
      <c r="HLH204" s="223"/>
      <c r="HLI204" s="223"/>
      <c r="HLJ204" s="223"/>
      <c r="HLK204" s="223"/>
      <c r="HLL204" s="223"/>
      <c r="HLM204" s="223"/>
      <c r="HLN204" s="223"/>
      <c r="HLO204" s="223"/>
      <c r="HLP204" s="223"/>
      <c r="HLQ204" s="223"/>
      <c r="HLR204" s="223"/>
      <c r="HLS204" s="223"/>
      <c r="HLT204" s="223"/>
      <c r="HLU204" s="223"/>
      <c r="HLV204" s="223"/>
      <c r="HLW204" s="223"/>
      <c r="HLX204" s="223"/>
      <c r="HLY204" s="223"/>
      <c r="HLZ204" s="223"/>
      <c r="HMA204" s="223"/>
      <c r="HMB204" s="223"/>
      <c r="HMC204" s="223"/>
      <c r="HMD204" s="223"/>
      <c r="HME204" s="223"/>
      <c r="HMF204" s="223"/>
      <c r="HMG204" s="223"/>
      <c r="HMH204" s="223"/>
      <c r="HMI204" s="223"/>
      <c r="HMJ204" s="223"/>
      <c r="HMK204" s="223"/>
      <c r="HML204" s="223"/>
      <c r="HMM204" s="223"/>
      <c r="HMN204" s="223"/>
      <c r="HMO204" s="223"/>
      <c r="HMP204" s="223"/>
      <c r="HMQ204" s="223"/>
      <c r="HMR204" s="223"/>
      <c r="HMS204" s="223"/>
      <c r="HMT204" s="223"/>
      <c r="HMU204" s="223"/>
      <c r="HMV204" s="223"/>
      <c r="HMW204" s="223"/>
      <c r="HMX204" s="223"/>
      <c r="HMY204" s="223"/>
      <c r="HMZ204" s="223"/>
      <c r="HNA204" s="223"/>
      <c r="HNB204" s="223"/>
      <c r="HNC204" s="223"/>
      <c r="HND204" s="223"/>
      <c r="HNE204" s="223"/>
      <c r="HNF204" s="223"/>
      <c r="HNG204" s="223"/>
      <c r="HNH204" s="223"/>
      <c r="HNI204" s="223"/>
      <c r="HNJ204" s="223"/>
      <c r="HNK204" s="223"/>
      <c r="HNL204" s="223"/>
      <c r="HNM204" s="223"/>
      <c r="HNN204" s="223"/>
      <c r="HNO204" s="223"/>
      <c r="HNP204" s="223"/>
      <c r="HNQ204" s="223"/>
      <c r="HNR204" s="223"/>
      <c r="HNS204" s="223"/>
      <c r="HNT204" s="223"/>
      <c r="HNU204" s="223"/>
      <c r="HNV204" s="223"/>
      <c r="HNW204" s="223"/>
      <c r="HNX204" s="223"/>
      <c r="HNY204" s="223"/>
      <c r="HNZ204" s="223"/>
      <c r="HOA204" s="223"/>
      <c r="HOB204" s="223"/>
      <c r="HOC204" s="223"/>
      <c r="HOD204" s="223"/>
      <c r="HOE204" s="223"/>
      <c r="HOF204" s="223"/>
      <c r="HOG204" s="223"/>
      <c r="HOH204" s="223"/>
      <c r="HOI204" s="223"/>
      <c r="HOJ204" s="223"/>
      <c r="HOK204" s="223"/>
      <c r="HOL204" s="223"/>
      <c r="HOM204" s="223"/>
      <c r="HON204" s="223"/>
      <c r="HOO204" s="223"/>
      <c r="HOP204" s="223"/>
      <c r="HOQ204" s="223"/>
      <c r="HOR204" s="223"/>
      <c r="HOS204" s="223"/>
      <c r="HOT204" s="223"/>
      <c r="HOU204" s="223"/>
      <c r="HOV204" s="223"/>
      <c r="HOW204" s="223"/>
      <c r="HOX204" s="223"/>
      <c r="HOY204" s="223"/>
      <c r="HOZ204" s="223"/>
      <c r="HPA204" s="223"/>
      <c r="HPB204" s="223"/>
      <c r="HPC204" s="223"/>
      <c r="HPD204" s="223"/>
      <c r="HPE204" s="223"/>
      <c r="HPF204" s="223"/>
      <c r="HPG204" s="223"/>
      <c r="HPH204" s="223"/>
      <c r="HPI204" s="223"/>
      <c r="HPJ204" s="223"/>
      <c r="HPK204" s="223"/>
      <c r="HPL204" s="223"/>
      <c r="HPM204" s="223"/>
      <c r="HPN204" s="223"/>
      <c r="HPO204" s="223"/>
      <c r="HPP204" s="223"/>
      <c r="HPQ204" s="223"/>
      <c r="HPR204" s="223"/>
      <c r="HPS204" s="223"/>
      <c r="HPT204" s="223"/>
      <c r="HPU204" s="223"/>
      <c r="HPV204" s="223"/>
      <c r="HPW204" s="223"/>
      <c r="HPX204" s="223"/>
      <c r="HPY204" s="223"/>
      <c r="HPZ204" s="223"/>
      <c r="HQA204" s="223"/>
      <c r="HQB204" s="223"/>
      <c r="HQC204" s="223"/>
      <c r="HQD204" s="223"/>
      <c r="HQE204" s="223"/>
      <c r="HQF204" s="223"/>
      <c r="HQG204" s="223"/>
      <c r="HQH204" s="223"/>
      <c r="HQI204" s="223"/>
      <c r="HQJ204" s="223"/>
      <c r="HQK204" s="223"/>
      <c r="HQL204" s="223"/>
      <c r="HQM204" s="223"/>
      <c r="HQN204" s="223"/>
      <c r="HQO204" s="223"/>
      <c r="HQP204" s="223"/>
      <c r="HQQ204" s="223"/>
      <c r="HQR204" s="223"/>
      <c r="HQS204" s="223"/>
      <c r="HQT204" s="223"/>
      <c r="HQU204" s="223"/>
      <c r="HQV204" s="223"/>
      <c r="HQW204" s="223"/>
      <c r="HQX204" s="223"/>
      <c r="HQY204" s="223"/>
      <c r="HQZ204" s="223"/>
      <c r="HRA204" s="223"/>
      <c r="HRB204" s="223"/>
      <c r="HRC204" s="223"/>
      <c r="HRD204" s="223"/>
      <c r="HRE204" s="223"/>
      <c r="HRF204" s="223"/>
      <c r="HRG204" s="223"/>
      <c r="HRH204" s="223"/>
      <c r="HRI204" s="223"/>
      <c r="HRJ204" s="223"/>
      <c r="HRK204" s="223"/>
      <c r="HRL204" s="223"/>
      <c r="HRM204" s="223"/>
      <c r="HRN204" s="223"/>
      <c r="HRO204" s="223"/>
      <c r="HRP204" s="223"/>
      <c r="HRQ204" s="223"/>
      <c r="HRR204" s="223"/>
      <c r="HRS204" s="223"/>
      <c r="HRT204" s="223"/>
      <c r="HRU204" s="223"/>
      <c r="HRV204" s="223"/>
      <c r="HRW204" s="223"/>
      <c r="HRX204" s="223"/>
      <c r="HRY204" s="223"/>
      <c r="HRZ204" s="223"/>
      <c r="HSA204" s="223"/>
      <c r="HSB204" s="223"/>
      <c r="HSC204" s="223"/>
      <c r="HSD204" s="223"/>
      <c r="HSE204" s="223"/>
      <c r="HSF204" s="223"/>
      <c r="HSG204" s="223"/>
      <c r="HSH204" s="223"/>
      <c r="HSI204" s="223"/>
      <c r="HSJ204" s="223"/>
      <c r="HSK204" s="223"/>
      <c r="HSL204" s="223"/>
      <c r="HSM204" s="223"/>
      <c r="HSN204" s="223"/>
      <c r="HSO204" s="223"/>
      <c r="HSP204" s="223"/>
      <c r="HSQ204" s="223"/>
      <c r="HSR204" s="223"/>
      <c r="HSS204" s="223"/>
      <c r="HST204" s="223"/>
      <c r="HSU204" s="223"/>
      <c r="HSV204" s="223"/>
      <c r="HSW204" s="223"/>
      <c r="HSX204" s="223"/>
      <c r="HSY204" s="223"/>
      <c r="HSZ204" s="223"/>
      <c r="HTA204" s="223"/>
      <c r="HTB204" s="223"/>
      <c r="HTC204" s="223"/>
      <c r="HTD204" s="223"/>
      <c r="HTE204" s="223"/>
      <c r="HTF204" s="223"/>
      <c r="HTG204" s="223"/>
      <c r="HTH204" s="223"/>
      <c r="HTI204" s="223"/>
      <c r="HTJ204" s="223"/>
      <c r="HTK204" s="223"/>
      <c r="HTL204" s="223"/>
      <c r="HTM204" s="223"/>
      <c r="HTN204" s="223"/>
      <c r="HTO204" s="223"/>
      <c r="HTP204" s="223"/>
      <c r="HTQ204" s="223"/>
      <c r="HTR204" s="223"/>
      <c r="HTS204" s="223"/>
      <c r="HTT204" s="223"/>
      <c r="HTU204" s="223"/>
      <c r="HTV204" s="223"/>
      <c r="HTW204" s="223"/>
      <c r="HTX204" s="223"/>
      <c r="HTY204" s="223"/>
      <c r="HTZ204" s="223"/>
      <c r="HUA204" s="223"/>
      <c r="HUB204" s="223"/>
      <c r="HUC204" s="223"/>
      <c r="HUD204" s="223"/>
      <c r="HUE204" s="223"/>
      <c r="HUF204" s="223"/>
      <c r="HUG204" s="223"/>
      <c r="HUH204" s="223"/>
      <c r="HUI204" s="223"/>
      <c r="HUJ204" s="223"/>
      <c r="HUK204" s="223"/>
      <c r="HUL204" s="223"/>
      <c r="HUM204" s="223"/>
      <c r="HUN204" s="223"/>
      <c r="HUO204" s="223"/>
      <c r="HUP204" s="223"/>
      <c r="HUQ204" s="223"/>
      <c r="HUR204" s="223"/>
      <c r="HUS204" s="223"/>
      <c r="HUT204" s="223"/>
      <c r="HUU204" s="223"/>
      <c r="HUV204" s="223"/>
      <c r="HUW204" s="223"/>
      <c r="HUX204" s="223"/>
      <c r="HUY204" s="223"/>
      <c r="HUZ204" s="223"/>
      <c r="HVA204" s="223"/>
      <c r="HVB204" s="223"/>
      <c r="HVC204" s="223"/>
      <c r="HVD204" s="223"/>
      <c r="HVE204" s="223"/>
      <c r="HVF204" s="223"/>
      <c r="HVG204" s="223"/>
      <c r="HVH204" s="223"/>
      <c r="HVI204" s="223"/>
      <c r="HVJ204" s="223"/>
      <c r="HVK204" s="223"/>
      <c r="HVL204" s="223"/>
      <c r="HVM204" s="223"/>
      <c r="HVN204" s="223"/>
      <c r="HVO204" s="223"/>
      <c r="HVP204" s="223"/>
      <c r="HVQ204" s="223"/>
      <c r="HVR204" s="223"/>
      <c r="HVS204" s="223"/>
      <c r="HVT204" s="223"/>
      <c r="HVU204" s="223"/>
      <c r="HVV204" s="223"/>
      <c r="HVW204" s="223"/>
      <c r="HVX204" s="223"/>
      <c r="HVY204" s="223"/>
      <c r="HVZ204" s="223"/>
      <c r="HWA204" s="223"/>
      <c r="HWB204" s="223"/>
      <c r="HWC204" s="223"/>
      <c r="HWD204" s="223"/>
      <c r="HWE204" s="223"/>
      <c r="HWF204" s="223"/>
      <c r="HWG204" s="223"/>
      <c r="HWH204" s="223"/>
      <c r="HWI204" s="223"/>
      <c r="HWJ204" s="223"/>
      <c r="HWK204" s="223"/>
      <c r="HWL204" s="223"/>
      <c r="HWM204" s="223"/>
      <c r="HWN204" s="223"/>
      <c r="HWO204" s="223"/>
      <c r="HWP204" s="223"/>
      <c r="HWQ204" s="223"/>
      <c r="HWR204" s="223"/>
      <c r="HWS204" s="223"/>
      <c r="HWT204" s="223"/>
      <c r="HWU204" s="223"/>
      <c r="HWV204" s="223"/>
      <c r="HWW204" s="223"/>
      <c r="HWX204" s="223"/>
      <c r="HWY204" s="223"/>
      <c r="HWZ204" s="223"/>
      <c r="HXA204" s="223"/>
      <c r="HXB204" s="223"/>
      <c r="HXC204" s="223"/>
      <c r="HXD204" s="223"/>
      <c r="HXE204" s="223"/>
      <c r="HXF204" s="223"/>
      <c r="HXG204" s="223"/>
      <c r="HXH204" s="223"/>
      <c r="HXI204" s="223"/>
      <c r="HXJ204" s="223"/>
      <c r="HXK204" s="223"/>
      <c r="HXL204" s="223"/>
      <c r="HXM204" s="223"/>
      <c r="HXN204" s="223"/>
      <c r="HXO204" s="223"/>
      <c r="HXP204" s="223"/>
      <c r="HXQ204" s="223"/>
      <c r="HXR204" s="223"/>
      <c r="HXS204" s="223"/>
      <c r="HXT204" s="223"/>
      <c r="HXU204" s="223"/>
      <c r="HXV204" s="223"/>
      <c r="HXW204" s="223"/>
      <c r="HXX204" s="223"/>
      <c r="HXY204" s="223"/>
      <c r="HXZ204" s="223"/>
      <c r="HYA204" s="223"/>
      <c r="HYB204" s="223"/>
      <c r="HYC204" s="223"/>
      <c r="HYD204" s="223"/>
      <c r="HYE204" s="223"/>
      <c r="HYF204" s="223"/>
      <c r="HYG204" s="223"/>
      <c r="HYH204" s="223"/>
      <c r="HYI204" s="223"/>
      <c r="HYJ204" s="223"/>
      <c r="HYK204" s="223"/>
      <c r="HYL204" s="223"/>
      <c r="HYM204" s="223"/>
      <c r="HYN204" s="223"/>
      <c r="HYO204" s="223"/>
      <c r="HYP204" s="223"/>
      <c r="HYQ204" s="223"/>
      <c r="HYR204" s="223"/>
      <c r="HYS204" s="223"/>
      <c r="HYT204" s="223"/>
      <c r="HYU204" s="223"/>
      <c r="HYV204" s="223"/>
      <c r="HYW204" s="223"/>
      <c r="HYX204" s="223"/>
      <c r="HYY204" s="223"/>
      <c r="HYZ204" s="223"/>
      <c r="HZA204" s="223"/>
      <c r="HZB204" s="223"/>
      <c r="HZC204" s="223"/>
      <c r="HZD204" s="223"/>
      <c r="HZE204" s="223"/>
      <c r="HZF204" s="223"/>
      <c r="HZG204" s="223"/>
      <c r="HZH204" s="223"/>
      <c r="HZI204" s="223"/>
      <c r="HZJ204" s="223"/>
      <c r="HZK204" s="223"/>
      <c r="HZL204" s="223"/>
      <c r="HZM204" s="223"/>
      <c r="HZN204" s="223"/>
      <c r="HZO204" s="223"/>
      <c r="HZP204" s="223"/>
      <c r="HZQ204" s="223"/>
      <c r="HZR204" s="223"/>
      <c r="HZS204" s="223"/>
      <c r="HZT204" s="223"/>
      <c r="HZU204" s="223"/>
      <c r="HZV204" s="223"/>
      <c r="HZW204" s="223"/>
      <c r="HZX204" s="223"/>
      <c r="HZY204" s="223"/>
      <c r="HZZ204" s="223"/>
      <c r="IAA204" s="223"/>
      <c r="IAB204" s="223"/>
      <c r="IAC204" s="223"/>
      <c r="IAD204" s="223"/>
      <c r="IAE204" s="223"/>
      <c r="IAF204" s="223"/>
      <c r="IAG204" s="223"/>
      <c r="IAH204" s="223"/>
      <c r="IAI204" s="223"/>
      <c r="IAJ204" s="223"/>
      <c r="IAK204" s="223"/>
      <c r="IAL204" s="223"/>
      <c r="IAM204" s="223"/>
      <c r="IAN204" s="223"/>
      <c r="IAO204" s="223"/>
      <c r="IAP204" s="223"/>
      <c r="IAQ204" s="223"/>
      <c r="IAR204" s="223"/>
      <c r="IAS204" s="223"/>
      <c r="IAT204" s="223"/>
      <c r="IAU204" s="223"/>
      <c r="IAV204" s="223"/>
      <c r="IAW204" s="223"/>
      <c r="IAX204" s="223"/>
      <c r="IAY204" s="223"/>
      <c r="IAZ204" s="223"/>
      <c r="IBA204" s="223"/>
      <c r="IBB204" s="223"/>
      <c r="IBC204" s="223"/>
      <c r="IBD204" s="223"/>
      <c r="IBE204" s="223"/>
      <c r="IBF204" s="223"/>
      <c r="IBG204" s="223"/>
      <c r="IBH204" s="223"/>
      <c r="IBI204" s="223"/>
      <c r="IBJ204" s="223"/>
      <c r="IBK204" s="223"/>
      <c r="IBL204" s="223"/>
      <c r="IBM204" s="223"/>
      <c r="IBN204" s="223"/>
      <c r="IBO204" s="223"/>
      <c r="IBP204" s="223"/>
      <c r="IBQ204" s="223"/>
      <c r="IBR204" s="223"/>
      <c r="IBS204" s="223"/>
      <c r="IBT204" s="223"/>
      <c r="IBU204" s="223"/>
      <c r="IBV204" s="223"/>
      <c r="IBW204" s="223"/>
      <c r="IBX204" s="223"/>
      <c r="IBY204" s="223"/>
      <c r="IBZ204" s="223"/>
      <c r="ICA204" s="223"/>
      <c r="ICB204" s="223"/>
      <c r="ICC204" s="223"/>
      <c r="ICD204" s="223"/>
      <c r="ICE204" s="223"/>
      <c r="ICF204" s="223"/>
      <c r="ICG204" s="223"/>
      <c r="ICH204" s="223"/>
      <c r="ICI204" s="223"/>
      <c r="ICJ204" s="223"/>
      <c r="ICK204" s="223"/>
      <c r="ICL204" s="223"/>
      <c r="ICM204" s="223"/>
      <c r="ICN204" s="223"/>
      <c r="ICO204" s="223"/>
      <c r="ICP204" s="223"/>
      <c r="ICQ204" s="223"/>
      <c r="ICR204" s="223"/>
      <c r="ICS204" s="223"/>
      <c r="ICT204" s="223"/>
      <c r="ICU204" s="223"/>
      <c r="ICV204" s="223"/>
      <c r="ICW204" s="223"/>
      <c r="ICX204" s="223"/>
      <c r="ICY204" s="223"/>
      <c r="ICZ204" s="223"/>
      <c r="IDA204" s="223"/>
      <c r="IDB204" s="223"/>
      <c r="IDC204" s="223"/>
      <c r="IDD204" s="223"/>
      <c r="IDE204" s="223"/>
      <c r="IDF204" s="223"/>
      <c r="IDG204" s="223"/>
      <c r="IDH204" s="223"/>
      <c r="IDI204" s="223"/>
      <c r="IDJ204" s="223"/>
      <c r="IDK204" s="223"/>
      <c r="IDL204" s="223"/>
      <c r="IDM204" s="223"/>
      <c r="IDN204" s="223"/>
      <c r="IDO204" s="223"/>
      <c r="IDP204" s="223"/>
      <c r="IDQ204" s="223"/>
      <c r="IDR204" s="223"/>
      <c r="IDS204" s="223"/>
      <c r="IDT204" s="223"/>
      <c r="IDU204" s="223"/>
      <c r="IDV204" s="223"/>
      <c r="IDW204" s="223"/>
      <c r="IDX204" s="223"/>
      <c r="IDY204" s="223"/>
      <c r="IDZ204" s="223"/>
      <c r="IEA204" s="223"/>
      <c r="IEB204" s="223"/>
      <c r="IEC204" s="223"/>
      <c r="IED204" s="223"/>
      <c r="IEE204" s="223"/>
      <c r="IEF204" s="223"/>
      <c r="IEG204" s="223"/>
      <c r="IEH204" s="223"/>
      <c r="IEI204" s="223"/>
      <c r="IEJ204" s="223"/>
      <c r="IEK204" s="223"/>
      <c r="IEL204" s="223"/>
      <c r="IEM204" s="223"/>
      <c r="IEN204" s="223"/>
      <c r="IEO204" s="223"/>
      <c r="IEP204" s="223"/>
      <c r="IEQ204" s="223"/>
      <c r="IER204" s="223"/>
      <c r="IES204" s="223"/>
      <c r="IET204" s="223"/>
      <c r="IEU204" s="223"/>
      <c r="IEV204" s="223"/>
      <c r="IEW204" s="223"/>
      <c r="IEX204" s="223"/>
      <c r="IEY204" s="223"/>
      <c r="IEZ204" s="223"/>
      <c r="IFA204" s="223"/>
      <c r="IFB204" s="223"/>
      <c r="IFC204" s="223"/>
      <c r="IFD204" s="223"/>
      <c r="IFE204" s="223"/>
      <c r="IFF204" s="223"/>
      <c r="IFG204" s="223"/>
      <c r="IFH204" s="223"/>
      <c r="IFI204" s="223"/>
      <c r="IFJ204" s="223"/>
      <c r="IFK204" s="223"/>
      <c r="IFL204" s="223"/>
      <c r="IFM204" s="223"/>
      <c r="IFN204" s="223"/>
      <c r="IFO204" s="223"/>
      <c r="IFP204" s="223"/>
      <c r="IFQ204" s="223"/>
      <c r="IFR204" s="223"/>
      <c r="IFS204" s="223"/>
      <c r="IFT204" s="223"/>
      <c r="IFU204" s="223"/>
      <c r="IFV204" s="223"/>
      <c r="IFW204" s="223"/>
      <c r="IFX204" s="223"/>
      <c r="IFY204" s="223"/>
      <c r="IFZ204" s="223"/>
      <c r="IGA204" s="223"/>
      <c r="IGB204" s="223"/>
      <c r="IGC204" s="223"/>
      <c r="IGD204" s="223"/>
      <c r="IGE204" s="223"/>
      <c r="IGF204" s="223"/>
      <c r="IGG204" s="223"/>
      <c r="IGH204" s="223"/>
      <c r="IGI204" s="223"/>
      <c r="IGJ204" s="223"/>
      <c r="IGK204" s="223"/>
      <c r="IGL204" s="223"/>
      <c r="IGM204" s="223"/>
      <c r="IGN204" s="223"/>
      <c r="IGO204" s="223"/>
      <c r="IGP204" s="223"/>
      <c r="IGQ204" s="223"/>
      <c r="IGR204" s="223"/>
      <c r="IGS204" s="223"/>
      <c r="IGT204" s="223"/>
      <c r="IGU204" s="223"/>
      <c r="IGV204" s="223"/>
      <c r="IGW204" s="223"/>
      <c r="IGX204" s="223"/>
      <c r="IGY204" s="223"/>
      <c r="IGZ204" s="223"/>
      <c r="IHA204" s="223"/>
      <c r="IHB204" s="223"/>
      <c r="IHC204" s="223"/>
      <c r="IHD204" s="223"/>
      <c r="IHE204" s="223"/>
      <c r="IHF204" s="223"/>
      <c r="IHG204" s="223"/>
      <c r="IHH204" s="223"/>
      <c r="IHI204" s="223"/>
      <c r="IHJ204" s="223"/>
      <c r="IHK204" s="223"/>
      <c r="IHL204" s="223"/>
      <c r="IHM204" s="223"/>
      <c r="IHN204" s="223"/>
      <c r="IHO204" s="223"/>
      <c r="IHP204" s="223"/>
      <c r="IHQ204" s="223"/>
      <c r="IHR204" s="223"/>
      <c r="IHS204" s="223"/>
      <c r="IHT204" s="223"/>
      <c r="IHU204" s="223"/>
      <c r="IHV204" s="223"/>
      <c r="IHW204" s="223"/>
      <c r="IHX204" s="223"/>
      <c r="IHY204" s="223"/>
      <c r="IHZ204" s="223"/>
      <c r="IIA204" s="223"/>
      <c r="IIB204" s="223"/>
      <c r="IIC204" s="223"/>
      <c r="IID204" s="223"/>
      <c r="IIE204" s="223"/>
      <c r="IIF204" s="223"/>
      <c r="IIG204" s="223"/>
      <c r="IIH204" s="223"/>
      <c r="III204" s="223"/>
      <c r="IIJ204" s="223"/>
      <c r="IIK204" s="223"/>
      <c r="IIL204" s="223"/>
      <c r="IIM204" s="223"/>
      <c r="IIN204" s="223"/>
      <c r="IIO204" s="223"/>
      <c r="IIP204" s="223"/>
      <c r="IIQ204" s="223"/>
      <c r="IIR204" s="223"/>
      <c r="IIS204" s="223"/>
      <c r="IIT204" s="223"/>
      <c r="IIU204" s="223"/>
      <c r="IIV204" s="223"/>
      <c r="IIW204" s="223"/>
      <c r="IIX204" s="223"/>
      <c r="IIY204" s="223"/>
      <c r="IIZ204" s="223"/>
      <c r="IJA204" s="223"/>
      <c r="IJB204" s="223"/>
      <c r="IJC204" s="223"/>
      <c r="IJD204" s="223"/>
      <c r="IJE204" s="223"/>
      <c r="IJF204" s="223"/>
      <c r="IJG204" s="223"/>
      <c r="IJH204" s="223"/>
      <c r="IJI204" s="223"/>
      <c r="IJJ204" s="223"/>
      <c r="IJK204" s="223"/>
      <c r="IJL204" s="223"/>
      <c r="IJM204" s="223"/>
      <c r="IJN204" s="223"/>
      <c r="IJO204" s="223"/>
      <c r="IJP204" s="223"/>
      <c r="IJQ204" s="223"/>
      <c r="IJR204" s="223"/>
      <c r="IJS204" s="223"/>
      <c r="IJT204" s="223"/>
      <c r="IJU204" s="223"/>
      <c r="IJV204" s="223"/>
      <c r="IJW204" s="223"/>
      <c r="IJX204" s="223"/>
      <c r="IJY204" s="223"/>
      <c r="IJZ204" s="223"/>
      <c r="IKA204" s="223"/>
      <c r="IKB204" s="223"/>
      <c r="IKC204" s="223"/>
      <c r="IKD204" s="223"/>
      <c r="IKE204" s="223"/>
      <c r="IKF204" s="223"/>
      <c r="IKG204" s="223"/>
      <c r="IKH204" s="223"/>
      <c r="IKI204" s="223"/>
      <c r="IKJ204" s="223"/>
      <c r="IKK204" s="223"/>
      <c r="IKL204" s="223"/>
      <c r="IKM204" s="223"/>
      <c r="IKN204" s="223"/>
      <c r="IKO204" s="223"/>
      <c r="IKP204" s="223"/>
      <c r="IKQ204" s="223"/>
      <c r="IKR204" s="223"/>
      <c r="IKS204" s="223"/>
      <c r="IKT204" s="223"/>
      <c r="IKU204" s="223"/>
      <c r="IKV204" s="223"/>
      <c r="IKW204" s="223"/>
      <c r="IKX204" s="223"/>
      <c r="IKY204" s="223"/>
      <c r="IKZ204" s="223"/>
      <c r="ILA204" s="223"/>
      <c r="ILB204" s="223"/>
      <c r="ILC204" s="223"/>
      <c r="ILD204" s="223"/>
      <c r="ILE204" s="223"/>
      <c r="ILF204" s="223"/>
      <c r="ILG204" s="223"/>
      <c r="ILH204" s="223"/>
      <c r="ILI204" s="223"/>
      <c r="ILJ204" s="223"/>
      <c r="ILK204" s="223"/>
      <c r="ILL204" s="223"/>
      <c r="ILM204" s="223"/>
      <c r="ILN204" s="223"/>
      <c r="ILO204" s="223"/>
      <c r="ILP204" s="223"/>
      <c r="ILQ204" s="223"/>
      <c r="ILR204" s="223"/>
      <c r="ILS204" s="223"/>
      <c r="ILT204" s="223"/>
      <c r="ILU204" s="223"/>
      <c r="ILV204" s="223"/>
      <c r="ILW204" s="223"/>
      <c r="ILX204" s="223"/>
      <c r="ILY204" s="223"/>
      <c r="ILZ204" s="223"/>
      <c r="IMA204" s="223"/>
      <c r="IMB204" s="223"/>
      <c r="IMC204" s="223"/>
      <c r="IMD204" s="223"/>
      <c r="IME204" s="223"/>
      <c r="IMF204" s="223"/>
      <c r="IMG204" s="223"/>
      <c r="IMH204" s="223"/>
      <c r="IMI204" s="223"/>
      <c r="IMJ204" s="223"/>
      <c r="IMK204" s="223"/>
      <c r="IML204" s="223"/>
      <c r="IMM204" s="223"/>
      <c r="IMN204" s="223"/>
      <c r="IMO204" s="223"/>
      <c r="IMP204" s="223"/>
      <c r="IMQ204" s="223"/>
      <c r="IMR204" s="223"/>
      <c r="IMS204" s="223"/>
      <c r="IMT204" s="223"/>
      <c r="IMU204" s="223"/>
      <c r="IMV204" s="223"/>
      <c r="IMW204" s="223"/>
      <c r="IMX204" s="223"/>
      <c r="IMY204" s="223"/>
      <c r="IMZ204" s="223"/>
      <c r="INA204" s="223"/>
      <c r="INB204" s="223"/>
      <c r="INC204" s="223"/>
      <c r="IND204" s="223"/>
      <c r="INE204" s="223"/>
      <c r="INF204" s="223"/>
      <c r="ING204" s="223"/>
      <c r="INH204" s="223"/>
      <c r="INI204" s="223"/>
      <c r="INJ204" s="223"/>
      <c r="INK204" s="223"/>
      <c r="INL204" s="223"/>
      <c r="INM204" s="223"/>
      <c r="INN204" s="223"/>
      <c r="INO204" s="223"/>
      <c r="INP204" s="223"/>
      <c r="INQ204" s="223"/>
      <c r="INR204" s="223"/>
      <c r="INS204" s="223"/>
      <c r="INT204" s="223"/>
      <c r="INU204" s="223"/>
      <c r="INV204" s="223"/>
      <c r="INW204" s="223"/>
      <c r="INX204" s="223"/>
      <c r="INY204" s="223"/>
      <c r="INZ204" s="223"/>
      <c r="IOA204" s="223"/>
      <c r="IOB204" s="223"/>
      <c r="IOC204" s="223"/>
      <c r="IOD204" s="223"/>
      <c r="IOE204" s="223"/>
      <c r="IOF204" s="223"/>
      <c r="IOG204" s="223"/>
      <c r="IOH204" s="223"/>
      <c r="IOI204" s="223"/>
      <c r="IOJ204" s="223"/>
      <c r="IOK204" s="223"/>
      <c r="IOL204" s="223"/>
      <c r="IOM204" s="223"/>
      <c r="ION204" s="223"/>
      <c r="IOO204" s="223"/>
      <c r="IOP204" s="223"/>
      <c r="IOQ204" s="223"/>
      <c r="IOR204" s="223"/>
      <c r="IOS204" s="223"/>
      <c r="IOT204" s="223"/>
      <c r="IOU204" s="223"/>
      <c r="IOV204" s="223"/>
      <c r="IOW204" s="223"/>
      <c r="IOX204" s="223"/>
      <c r="IOY204" s="223"/>
      <c r="IOZ204" s="223"/>
      <c r="IPA204" s="223"/>
      <c r="IPB204" s="223"/>
      <c r="IPC204" s="223"/>
      <c r="IPD204" s="223"/>
      <c r="IPE204" s="223"/>
      <c r="IPF204" s="223"/>
      <c r="IPG204" s="223"/>
      <c r="IPH204" s="223"/>
      <c r="IPI204" s="223"/>
      <c r="IPJ204" s="223"/>
      <c r="IPK204" s="223"/>
      <c r="IPL204" s="223"/>
      <c r="IPM204" s="223"/>
      <c r="IPN204" s="223"/>
      <c r="IPO204" s="223"/>
      <c r="IPP204" s="223"/>
      <c r="IPQ204" s="223"/>
      <c r="IPR204" s="223"/>
      <c r="IPS204" s="223"/>
      <c r="IPT204" s="223"/>
      <c r="IPU204" s="223"/>
      <c r="IPV204" s="223"/>
      <c r="IPW204" s="223"/>
      <c r="IPX204" s="223"/>
      <c r="IPY204" s="223"/>
      <c r="IPZ204" s="223"/>
      <c r="IQA204" s="223"/>
      <c r="IQB204" s="223"/>
      <c r="IQC204" s="223"/>
      <c r="IQD204" s="223"/>
      <c r="IQE204" s="223"/>
      <c r="IQF204" s="223"/>
      <c r="IQG204" s="223"/>
      <c r="IQH204" s="223"/>
      <c r="IQI204" s="223"/>
      <c r="IQJ204" s="223"/>
      <c r="IQK204" s="223"/>
      <c r="IQL204" s="223"/>
      <c r="IQM204" s="223"/>
      <c r="IQN204" s="223"/>
      <c r="IQO204" s="223"/>
      <c r="IQP204" s="223"/>
      <c r="IQQ204" s="223"/>
      <c r="IQR204" s="223"/>
      <c r="IQS204" s="223"/>
      <c r="IQT204" s="223"/>
      <c r="IQU204" s="223"/>
      <c r="IQV204" s="223"/>
      <c r="IQW204" s="223"/>
      <c r="IQX204" s="223"/>
      <c r="IQY204" s="223"/>
      <c r="IQZ204" s="223"/>
      <c r="IRA204" s="223"/>
      <c r="IRB204" s="223"/>
      <c r="IRC204" s="223"/>
      <c r="IRD204" s="223"/>
      <c r="IRE204" s="223"/>
      <c r="IRF204" s="223"/>
      <c r="IRG204" s="223"/>
      <c r="IRH204" s="223"/>
      <c r="IRI204" s="223"/>
      <c r="IRJ204" s="223"/>
      <c r="IRK204" s="223"/>
      <c r="IRL204" s="223"/>
      <c r="IRM204" s="223"/>
      <c r="IRN204" s="223"/>
      <c r="IRO204" s="223"/>
      <c r="IRP204" s="223"/>
      <c r="IRQ204" s="223"/>
      <c r="IRR204" s="223"/>
      <c r="IRS204" s="223"/>
      <c r="IRT204" s="223"/>
      <c r="IRU204" s="223"/>
      <c r="IRV204" s="223"/>
      <c r="IRW204" s="223"/>
      <c r="IRX204" s="223"/>
      <c r="IRY204" s="223"/>
      <c r="IRZ204" s="223"/>
      <c r="ISA204" s="223"/>
      <c r="ISB204" s="223"/>
      <c r="ISC204" s="223"/>
      <c r="ISD204" s="223"/>
      <c r="ISE204" s="223"/>
      <c r="ISF204" s="223"/>
      <c r="ISG204" s="223"/>
      <c r="ISH204" s="223"/>
      <c r="ISI204" s="223"/>
      <c r="ISJ204" s="223"/>
      <c r="ISK204" s="223"/>
      <c r="ISL204" s="223"/>
      <c r="ISM204" s="223"/>
      <c r="ISN204" s="223"/>
      <c r="ISO204" s="223"/>
      <c r="ISP204" s="223"/>
      <c r="ISQ204" s="223"/>
      <c r="ISR204" s="223"/>
      <c r="ISS204" s="223"/>
      <c r="IST204" s="223"/>
      <c r="ISU204" s="223"/>
      <c r="ISV204" s="223"/>
      <c r="ISW204" s="223"/>
      <c r="ISX204" s="223"/>
      <c r="ISY204" s="223"/>
      <c r="ISZ204" s="223"/>
      <c r="ITA204" s="223"/>
      <c r="ITB204" s="223"/>
      <c r="ITC204" s="223"/>
      <c r="ITD204" s="223"/>
      <c r="ITE204" s="223"/>
      <c r="ITF204" s="223"/>
      <c r="ITG204" s="223"/>
      <c r="ITH204" s="223"/>
      <c r="ITI204" s="223"/>
      <c r="ITJ204" s="223"/>
      <c r="ITK204" s="223"/>
      <c r="ITL204" s="223"/>
      <c r="ITM204" s="223"/>
      <c r="ITN204" s="223"/>
      <c r="ITO204" s="223"/>
      <c r="ITP204" s="223"/>
      <c r="ITQ204" s="223"/>
      <c r="ITR204" s="223"/>
      <c r="ITS204" s="223"/>
      <c r="ITT204" s="223"/>
      <c r="ITU204" s="223"/>
      <c r="ITV204" s="223"/>
      <c r="ITW204" s="223"/>
      <c r="ITX204" s="223"/>
      <c r="ITY204" s="223"/>
      <c r="ITZ204" s="223"/>
      <c r="IUA204" s="223"/>
      <c r="IUB204" s="223"/>
      <c r="IUC204" s="223"/>
      <c r="IUD204" s="223"/>
      <c r="IUE204" s="223"/>
      <c r="IUF204" s="223"/>
      <c r="IUG204" s="223"/>
      <c r="IUH204" s="223"/>
      <c r="IUI204" s="223"/>
      <c r="IUJ204" s="223"/>
      <c r="IUK204" s="223"/>
      <c r="IUL204" s="223"/>
      <c r="IUM204" s="223"/>
      <c r="IUN204" s="223"/>
      <c r="IUO204" s="223"/>
      <c r="IUP204" s="223"/>
      <c r="IUQ204" s="223"/>
      <c r="IUR204" s="223"/>
      <c r="IUS204" s="223"/>
      <c r="IUT204" s="223"/>
      <c r="IUU204" s="223"/>
      <c r="IUV204" s="223"/>
      <c r="IUW204" s="223"/>
      <c r="IUX204" s="223"/>
      <c r="IUY204" s="223"/>
      <c r="IUZ204" s="223"/>
      <c r="IVA204" s="223"/>
      <c r="IVB204" s="223"/>
      <c r="IVC204" s="223"/>
      <c r="IVD204" s="223"/>
      <c r="IVE204" s="223"/>
      <c r="IVF204" s="223"/>
      <c r="IVG204" s="223"/>
      <c r="IVH204" s="223"/>
      <c r="IVI204" s="223"/>
      <c r="IVJ204" s="223"/>
      <c r="IVK204" s="223"/>
      <c r="IVL204" s="223"/>
      <c r="IVM204" s="223"/>
      <c r="IVN204" s="223"/>
      <c r="IVO204" s="223"/>
      <c r="IVP204" s="223"/>
      <c r="IVQ204" s="223"/>
      <c r="IVR204" s="223"/>
      <c r="IVS204" s="223"/>
      <c r="IVT204" s="223"/>
      <c r="IVU204" s="223"/>
      <c r="IVV204" s="223"/>
      <c r="IVW204" s="223"/>
      <c r="IVX204" s="223"/>
      <c r="IVY204" s="223"/>
      <c r="IVZ204" s="223"/>
      <c r="IWA204" s="223"/>
      <c r="IWB204" s="223"/>
      <c r="IWC204" s="223"/>
      <c r="IWD204" s="223"/>
      <c r="IWE204" s="223"/>
      <c r="IWF204" s="223"/>
      <c r="IWG204" s="223"/>
      <c r="IWH204" s="223"/>
      <c r="IWI204" s="223"/>
      <c r="IWJ204" s="223"/>
      <c r="IWK204" s="223"/>
      <c r="IWL204" s="223"/>
      <c r="IWM204" s="223"/>
      <c r="IWN204" s="223"/>
      <c r="IWO204" s="223"/>
      <c r="IWP204" s="223"/>
      <c r="IWQ204" s="223"/>
      <c r="IWR204" s="223"/>
      <c r="IWS204" s="223"/>
      <c r="IWT204" s="223"/>
      <c r="IWU204" s="223"/>
      <c r="IWV204" s="223"/>
      <c r="IWW204" s="223"/>
      <c r="IWX204" s="223"/>
      <c r="IWY204" s="223"/>
      <c r="IWZ204" s="223"/>
      <c r="IXA204" s="223"/>
      <c r="IXB204" s="223"/>
      <c r="IXC204" s="223"/>
      <c r="IXD204" s="223"/>
      <c r="IXE204" s="223"/>
      <c r="IXF204" s="223"/>
      <c r="IXG204" s="223"/>
      <c r="IXH204" s="223"/>
      <c r="IXI204" s="223"/>
      <c r="IXJ204" s="223"/>
      <c r="IXK204" s="223"/>
      <c r="IXL204" s="223"/>
      <c r="IXM204" s="223"/>
      <c r="IXN204" s="223"/>
      <c r="IXO204" s="223"/>
      <c r="IXP204" s="223"/>
      <c r="IXQ204" s="223"/>
      <c r="IXR204" s="223"/>
      <c r="IXS204" s="223"/>
      <c r="IXT204" s="223"/>
      <c r="IXU204" s="223"/>
      <c r="IXV204" s="223"/>
      <c r="IXW204" s="223"/>
      <c r="IXX204" s="223"/>
      <c r="IXY204" s="223"/>
      <c r="IXZ204" s="223"/>
      <c r="IYA204" s="223"/>
      <c r="IYB204" s="223"/>
      <c r="IYC204" s="223"/>
      <c r="IYD204" s="223"/>
      <c r="IYE204" s="223"/>
      <c r="IYF204" s="223"/>
      <c r="IYG204" s="223"/>
      <c r="IYH204" s="223"/>
      <c r="IYI204" s="223"/>
      <c r="IYJ204" s="223"/>
      <c r="IYK204" s="223"/>
      <c r="IYL204" s="223"/>
      <c r="IYM204" s="223"/>
      <c r="IYN204" s="223"/>
      <c r="IYO204" s="223"/>
      <c r="IYP204" s="223"/>
      <c r="IYQ204" s="223"/>
      <c r="IYR204" s="223"/>
      <c r="IYS204" s="223"/>
      <c r="IYT204" s="223"/>
      <c r="IYU204" s="223"/>
      <c r="IYV204" s="223"/>
      <c r="IYW204" s="223"/>
      <c r="IYX204" s="223"/>
      <c r="IYY204" s="223"/>
      <c r="IYZ204" s="223"/>
      <c r="IZA204" s="223"/>
      <c r="IZB204" s="223"/>
      <c r="IZC204" s="223"/>
      <c r="IZD204" s="223"/>
      <c r="IZE204" s="223"/>
      <c r="IZF204" s="223"/>
      <c r="IZG204" s="223"/>
      <c r="IZH204" s="223"/>
      <c r="IZI204" s="223"/>
      <c r="IZJ204" s="223"/>
      <c r="IZK204" s="223"/>
      <c r="IZL204" s="223"/>
      <c r="IZM204" s="223"/>
      <c r="IZN204" s="223"/>
      <c r="IZO204" s="223"/>
      <c r="IZP204" s="223"/>
      <c r="IZQ204" s="223"/>
      <c r="IZR204" s="223"/>
      <c r="IZS204" s="223"/>
      <c r="IZT204" s="223"/>
      <c r="IZU204" s="223"/>
      <c r="IZV204" s="223"/>
      <c r="IZW204" s="223"/>
      <c r="IZX204" s="223"/>
      <c r="IZY204" s="223"/>
      <c r="IZZ204" s="223"/>
      <c r="JAA204" s="223"/>
      <c r="JAB204" s="223"/>
      <c r="JAC204" s="223"/>
      <c r="JAD204" s="223"/>
      <c r="JAE204" s="223"/>
      <c r="JAF204" s="223"/>
      <c r="JAG204" s="223"/>
      <c r="JAH204" s="223"/>
      <c r="JAI204" s="223"/>
      <c r="JAJ204" s="223"/>
      <c r="JAK204" s="223"/>
      <c r="JAL204" s="223"/>
      <c r="JAM204" s="223"/>
      <c r="JAN204" s="223"/>
      <c r="JAO204" s="223"/>
      <c r="JAP204" s="223"/>
      <c r="JAQ204" s="223"/>
      <c r="JAR204" s="223"/>
      <c r="JAS204" s="223"/>
      <c r="JAT204" s="223"/>
      <c r="JAU204" s="223"/>
      <c r="JAV204" s="223"/>
      <c r="JAW204" s="223"/>
      <c r="JAX204" s="223"/>
      <c r="JAY204" s="223"/>
      <c r="JAZ204" s="223"/>
      <c r="JBA204" s="223"/>
      <c r="JBB204" s="223"/>
      <c r="JBC204" s="223"/>
      <c r="JBD204" s="223"/>
      <c r="JBE204" s="223"/>
      <c r="JBF204" s="223"/>
      <c r="JBG204" s="223"/>
      <c r="JBH204" s="223"/>
      <c r="JBI204" s="223"/>
      <c r="JBJ204" s="223"/>
      <c r="JBK204" s="223"/>
      <c r="JBL204" s="223"/>
      <c r="JBM204" s="223"/>
      <c r="JBN204" s="223"/>
      <c r="JBO204" s="223"/>
      <c r="JBP204" s="223"/>
      <c r="JBQ204" s="223"/>
      <c r="JBR204" s="223"/>
      <c r="JBS204" s="223"/>
      <c r="JBT204" s="223"/>
      <c r="JBU204" s="223"/>
      <c r="JBV204" s="223"/>
      <c r="JBW204" s="223"/>
      <c r="JBX204" s="223"/>
      <c r="JBY204" s="223"/>
      <c r="JBZ204" s="223"/>
      <c r="JCA204" s="223"/>
      <c r="JCB204" s="223"/>
      <c r="JCC204" s="223"/>
      <c r="JCD204" s="223"/>
      <c r="JCE204" s="223"/>
      <c r="JCF204" s="223"/>
      <c r="JCG204" s="223"/>
      <c r="JCH204" s="223"/>
      <c r="JCI204" s="223"/>
      <c r="JCJ204" s="223"/>
      <c r="JCK204" s="223"/>
      <c r="JCL204" s="223"/>
      <c r="JCM204" s="223"/>
      <c r="JCN204" s="223"/>
      <c r="JCO204" s="223"/>
      <c r="JCP204" s="223"/>
      <c r="JCQ204" s="223"/>
      <c r="JCR204" s="223"/>
      <c r="JCS204" s="223"/>
      <c r="JCT204" s="223"/>
      <c r="JCU204" s="223"/>
      <c r="JCV204" s="223"/>
      <c r="JCW204" s="223"/>
      <c r="JCX204" s="223"/>
      <c r="JCY204" s="223"/>
      <c r="JCZ204" s="223"/>
      <c r="JDA204" s="223"/>
      <c r="JDB204" s="223"/>
      <c r="JDC204" s="223"/>
      <c r="JDD204" s="223"/>
      <c r="JDE204" s="223"/>
      <c r="JDF204" s="223"/>
      <c r="JDG204" s="223"/>
      <c r="JDH204" s="223"/>
      <c r="JDI204" s="223"/>
      <c r="JDJ204" s="223"/>
      <c r="JDK204" s="223"/>
      <c r="JDL204" s="223"/>
      <c r="JDM204" s="223"/>
      <c r="JDN204" s="223"/>
      <c r="JDO204" s="223"/>
      <c r="JDP204" s="223"/>
      <c r="JDQ204" s="223"/>
      <c r="JDR204" s="223"/>
      <c r="JDS204" s="223"/>
      <c r="JDT204" s="223"/>
      <c r="JDU204" s="223"/>
      <c r="JDV204" s="223"/>
      <c r="JDW204" s="223"/>
      <c r="JDX204" s="223"/>
      <c r="JDY204" s="223"/>
      <c r="JDZ204" s="223"/>
      <c r="JEA204" s="223"/>
      <c r="JEB204" s="223"/>
      <c r="JEC204" s="223"/>
      <c r="JED204" s="223"/>
      <c r="JEE204" s="223"/>
      <c r="JEF204" s="223"/>
      <c r="JEG204" s="223"/>
      <c r="JEH204" s="223"/>
      <c r="JEI204" s="223"/>
      <c r="JEJ204" s="223"/>
      <c r="JEK204" s="223"/>
      <c r="JEL204" s="223"/>
      <c r="JEM204" s="223"/>
      <c r="JEN204" s="223"/>
      <c r="JEO204" s="223"/>
      <c r="JEP204" s="223"/>
      <c r="JEQ204" s="223"/>
      <c r="JER204" s="223"/>
      <c r="JES204" s="223"/>
      <c r="JET204" s="223"/>
      <c r="JEU204" s="223"/>
      <c r="JEV204" s="223"/>
      <c r="JEW204" s="223"/>
      <c r="JEX204" s="223"/>
      <c r="JEY204" s="223"/>
      <c r="JEZ204" s="223"/>
      <c r="JFA204" s="223"/>
      <c r="JFB204" s="223"/>
      <c r="JFC204" s="223"/>
      <c r="JFD204" s="223"/>
      <c r="JFE204" s="223"/>
      <c r="JFF204" s="223"/>
      <c r="JFG204" s="223"/>
      <c r="JFH204" s="223"/>
      <c r="JFI204" s="223"/>
      <c r="JFJ204" s="223"/>
      <c r="JFK204" s="223"/>
      <c r="JFL204" s="223"/>
      <c r="JFM204" s="223"/>
      <c r="JFN204" s="223"/>
      <c r="JFO204" s="223"/>
      <c r="JFP204" s="223"/>
      <c r="JFQ204" s="223"/>
      <c r="JFR204" s="223"/>
      <c r="JFS204" s="223"/>
      <c r="JFT204" s="223"/>
      <c r="JFU204" s="223"/>
      <c r="JFV204" s="223"/>
      <c r="JFW204" s="223"/>
      <c r="JFX204" s="223"/>
      <c r="JFY204" s="223"/>
      <c r="JFZ204" s="223"/>
      <c r="JGA204" s="223"/>
      <c r="JGB204" s="223"/>
      <c r="JGC204" s="223"/>
      <c r="JGD204" s="223"/>
      <c r="JGE204" s="223"/>
      <c r="JGF204" s="223"/>
      <c r="JGG204" s="223"/>
      <c r="JGH204" s="223"/>
      <c r="JGI204" s="223"/>
      <c r="JGJ204" s="223"/>
      <c r="JGK204" s="223"/>
      <c r="JGL204" s="223"/>
      <c r="JGM204" s="223"/>
      <c r="JGN204" s="223"/>
      <c r="JGO204" s="223"/>
      <c r="JGP204" s="223"/>
      <c r="JGQ204" s="223"/>
      <c r="JGR204" s="223"/>
      <c r="JGS204" s="223"/>
      <c r="JGT204" s="223"/>
      <c r="JGU204" s="223"/>
      <c r="JGV204" s="223"/>
      <c r="JGW204" s="223"/>
      <c r="JGX204" s="223"/>
      <c r="JGY204" s="223"/>
      <c r="JGZ204" s="223"/>
      <c r="JHA204" s="223"/>
      <c r="JHB204" s="223"/>
      <c r="JHC204" s="223"/>
      <c r="JHD204" s="223"/>
      <c r="JHE204" s="223"/>
      <c r="JHF204" s="223"/>
      <c r="JHG204" s="223"/>
      <c r="JHH204" s="223"/>
      <c r="JHI204" s="223"/>
      <c r="JHJ204" s="223"/>
      <c r="JHK204" s="223"/>
      <c r="JHL204" s="223"/>
      <c r="JHM204" s="223"/>
      <c r="JHN204" s="223"/>
      <c r="JHO204" s="223"/>
      <c r="JHP204" s="223"/>
      <c r="JHQ204" s="223"/>
      <c r="JHR204" s="223"/>
      <c r="JHS204" s="223"/>
      <c r="JHT204" s="223"/>
      <c r="JHU204" s="223"/>
      <c r="JHV204" s="223"/>
      <c r="JHW204" s="223"/>
      <c r="JHX204" s="223"/>
      <c r="JHY204" s="223"/>
      <c r="JHZ204" s="223"/>
      <c r="JIA204" s="223"/>
      <c r="JIB204" s="223"/>
      <c r="JIC204" s="223"/>
      <c r="JID204" s="223"/>
      <c r="JIE204" s="223"/>
      <c r="JIF204" s="223"/>
      <c r="JIG204" s="223"/>
      <c r="JIH204" s="223"/>
      <c r="JII204" s="223"/>
      <c r="JIJ204" s="223"/>
      <c r="JIK204" s="223"/>
      <c r="JIL204" s="223"/>
      <c r="JIM204" s="223"/>
      <c r="JIN204" s="223"/>
      <c r="JIO204" s="223"/>
      <c r="JIP204" s="223"/>
      <c r="JIQ204" s="223"/>
      <c r="JIR204" s="223"/>
      <c r="JIS204" s="223"/>
      <c r="JIT204" s="223"/>
      <c r="JIU204" s="223"/>
      <c r="JIV204" s="223"/>
      <c r="JIW204" s="223"/>
      <c r="JIX204" s="223"/>
      <c r="JIY204" s="223"/>
      <c r="JIZ204" s="223"/>
      <c r="JJA204" s="223"/>
      <c r="JJB204" s="223"/>
      <c r="JJC204" s="223"/>
      <c r="JJD204" s="223"/>
      <c r="JJE204" s="223"/>
      <c r="JJF204" s="223"/>
      <c r="JJG204" s="223"/>
      <c r="JJH204" s="223"/>
      <c r="JJI204" s="223"/>
      <c r="JJJ204" s="223"/>
      <c r="JJK204" s="223"/>
      <c r="JJL204" s="223"/>
      <c r="JJM204" s="223"/>
      <c r="JJN204" s="223"/>
      <c r="JJO204" s="223"/>
      <c r="JJP204" s="223"/>
      <c r="JJQ204" s="223"/>
      <c r="JJR204" s="223"/>
      <c r="JJS204" s="223"/>
      <c r="JJT204" s="223"/>
      <c r="JJU204" s="223"/>
      <c r="JJV204" s="223"/>
      <c r="JJW204" s="223"/>
      <c r="JJX204" s="223"/>
      <c r="JJY204" s="223"/>
      <c r="JJZ204" s="223"/>
      <c r="JKA204" s="223"/>
      <c r="JKB204" s="223"/>
      <c r="JKC204" s="223"/>
      <c r="JKD204" s="223"/>
      <c r="JKE204" s="223"/>
      <c r="JKF204" s="223"/>
      <c r="JKG204" s="223"/>
      <c r="JKH204" s="223"/>
      <c r="JKI204" s="223"/>
      <c r="JKJ204" s="223"/>
      <c r="JKK204" s="223"/>
      <c r="JKL204" s="223"/>
      <c r="JKM204" s="223"/>
      <c r="JKN204" s="223"/>
      <c r="JKO204" s="223"/>
      <c r="JKP204" s="223"/>
      <c r="JKQ204" s="223"/>
      <c r="JKR204" s="223"/>
      <c r="JKS204" s="223"/>
      <c r="JKT204" s="223"/>
      <c r="JKU204" s="223"/>
      <c r="JKV204" s="223"/>
      <c r="JKW204" s="223"/>
      <c r="JKX204" s="223"/>
      <c r="JKY204" s="223"/>
      <c r="JKZ204" s="223"/>
      <c r="JLA204" s="223"/>
      <c r="JLB204" s="223"/>
      <c r="JLC204" s="223"/>
      <c r="JLD204" s="223"/>
      <c r="JLE204" s="223"/>
      <c r="JLF204" s="223"/>
      <c r="JLG204" s="223"/>
      <c r="JLH204" s="223"/>
      <c r="JLI204" s="223"/>
      <c r="JLJ204" s="223"/>
      <c r="JLK204" s="223"/>
      <c r="JLL204" s="223"/>
      <c r="JLM204" s="223"/>
      <c r="JLN204" s="223"/>
      <c r="JLO204" s="223"/>
      <c r="JLP204" s="223"/>
      <c r="JLQ204" s="223"/>
      <c r="JLR204" s="223"/>
      <c r="JLS204" s="223"/>
      <c r="JLT204" s="223"/>
      <c r="JLU204" s="223"/>
      <c r="JLV204" s="223"/>
      <c r="JLW204" s="223"/>
      <c r="JLX204" s="223"/>
      <c r="JLY204" s="223"/>
      <c r="JLZ204" s="223"/>
      <c r="JMA204" s="223"/>
      <c r="JMB204" s="223"/>
      <c r="JMC204" s="223"/>
      <c r="JMD204" s="223"/>
      <c r="JME204" s="223"/>
      <c r="JMF204" s="223"/>
      <c r="JMG204" s="223"/>
      <c r="JMH204" s="223"/>
      <c r="JMI204" s="223"/>
      <c r="JMJ204" s="223"/>
      <c r="JMK204" s="223"/>
      <c r="JML204" s="223"/>
      <c r="JMM204" s="223"/>
      <c r="JMN204" s="223"/>
      <c r="JMO204" s="223"/>
      <c r="JMP204" s="223"/>
      <c r="JMQ204" s="223"/>
      <c r="JMR204" s="223"/>
      <c r="JMS204" s="223"/>
      <c r="JMT204" s="223"/>
      <c r="JMU204" s="223"/>
      <c r="JMV204" s="223"/>
      <c r="JMW204" s="223"/>
      <c r="JMX204" s="223"/>
      <c r="JMY204" s="223"/>
      <c r="JMZ204" s="223"/>
      <c r="JNA204" s="223"/>
      <c r="JNB204" s="223"/>
      <c r="JNC204" s="223"/>
      <c r="JND204" s="223"/>
      <c r="JNE204" s="223"/>
      <c r="JNF204" s="223"/>
      <c r="JNG204" s="223"/>
      <c r="JNH204" s="223"/>
      <c r="JNI204" s="223"/>
      <c r="JNJ204" s="223"/>
      <c r="JNK204" s="223"/>
      <c r="JNL204" s="223"/>
      <c r="JNM204" s="223"/>
      <c r="JNN204" s="223"/>
      <c r="JNO204" s="223"/>
      <c r="JNP204" s="223"/>
      <c r="JNQ204" s="223"/>
      <c r="JNR204" s="223"/>
      <c r="JNS204" s="223"/>
      <c r="JNT204" s="223"/>
      <c r="JNU204" s="223"/>
      <c r="JNV204" s="223"/>
      <c r="JNW204" s="223"/>
      <c r="JNX204" s="223"/>
      <c r="JNY204" s="223"/>
      <c r="JNZ204" s="223"/>
      <c r="JOA204" s="223"/>
      <c r="JOB204" s="223"/>
      <c r="JOC204" s="223"/>
      <c r="JOD204" s="223"/>
      <c r="JOE204" s="223"/>
      <c r="JOF204" s="223"/>
      <c r="JOG204" s="223"/>
      <c r="JOH204" s="223"/>
      <c r="JOI204" s="223"/>
      <c r="JOJ204" s="223"/>
      <c r="JOK204" s="223"/>
      <c r="JOL204" s="223"/>
      <c r="JOM204" s="223"/>
      <c r="JON204" s="223"/>
      <c r="JOO204" s="223"/>
      <c r="JOP204" s="223"/>
      <c r="JOQ204" s="223"/>
      <c r="JOR204" s="223"/>
      <c r="JOS204" s="223"/>
      <c r="JOT204" s="223"/>
      <c r="JOU204" s="223"/>
      <c r="JOV204" s="223"/>
      <c r="JOW204" s="223"/>
      <c r="JOX204" s="223"/>
      <c r="JOY204" s="223"/>
      <c r="JOZ204" s="223"/>
      <c r="JPA204" s="223"/>
      <c r="JPB204" s="223"/>
      <c r="JPC204" s="223"/>
      <c r="JPD204" s="223"/>
      <c r="JPE204" s="223"/>
      <c r="JPF204" s="223"/>
      <c r="JPG204" s="223"/>
      <c r="JPH204" s="223"/>
      <c r="JPI204" s="223"/>
      <c r="JPJ204" s="223"/>
      <c r="JPK204" s="223"/>
      <c r="JPL204" s="223"/>
      <c r="JPM204" s="223"/>
      <c r="JPN204" s="223"/>
      <c r="JPO204" s="223"/>
      <c r="JPP204" s="223"/>
      <c r="JPQ204" s="223"/>
      <c r="JPR204" s="223"/>
      <c r="JPS204" s="223"/>
      <c r="JPT204" s="223"/>
      <c r="JPU204" s="223"/>
      <c r="JPV204" s="223"/>
      <c r="JPW204" s="223"/>
      <c r="JPX204" s="223"/>
      <c r="JPY204" s="223"/>
      <c r="JPZ204" s="223"/>
      <c r="JQA204" s="223"/>
      <c r="JQB204" s="223"/>
      <c r="JQC204" s="223"/>
      <c r="JQD204" s="223"/>
      <c r="JQE204" s="223"/>
      <c r="JQF204" s="223"/>
      <c r="JQG204" s="223"/>
      <c r="JQH204" s="223"/>
      <c r="JQI204" s="223"/>
      <c r="JQJ204" s="223"/>
      <c r="JQK204" s="223"/>
      <c r="JQL204" s="223"/>
      <c r="JQM204" s="223"/>
      <c r="JQN204" s="223"/>
      <c r="JQO204" s="223"/>
      <c r="JQP204" s="223"/>
      <c r="JQQ204" s="223"/>
      <c r="JQR204" s="223"/>
      <c r="JQS204" s="223"/>
      <c r="JQT204" s="223"/>
      <c r="JQU204" s="223"/>
      <c r="JQV204" s="223"/>
      <c r="JQW204" s="223"/>
      <c r="JQX204" s="223"/>
      <c r="JQY204" s="223"/>
      <c r="JQZ204" s="223"/>
      <c r="JRA204" s="223"/>
      <c r="JRB204" s="223"/>
      <c r="JRC204" s="223"/>
      <c r="JRD204" s="223"/>
      <c r="JRE204" s="223"/>
      <c r="JRF204" s="223"/>
      <c r="JRG204" s="223"/>
      <c r="JRH204" s="223"/>
      <c r="JRI204" s="223"/>
      <c r="JRJ204" s="223"/>
      <c r="JRK204" s="223"/>
      <c r="JRL204" s="223"/>
      <c r="JRM204" s="223"/>
      <c r="JRN204" s="223"/>
      <c r="JRO204" s="223"/>
      <c r="JRP204" s="223"/>
      <c r="JRQ204" s="223"/>
      <c r="JRR204" s="223"/>
      <c r="JRS204" s="223"/>
      <c r="JRT204" s="223"/>
      <c r="JRU204" s="223"/>
      <c r="JRV204" s="223"/>
      <c r="JRW204" s="223"/>
      <c r="JRX204" s="223"/>
      <c r="JRY204" s="223"/>
      <c r="JRZ204" s="223"/>
      <c r="JSA204" s="223"/>
      <c r="JSB204" s="223"/>
      <c r="JSC204" s="223"/>
      <c r="JSD204" s="223"/>
      <c r="JSE204" s="223"/>
      <c r="JSF204" s="223"/>
      <c r="JSG204" s="223"/>
      <c r="JSH204" s="223"/>
      <c r="JSI204" s="223"/>
      <c r="JSJ204" s="223"/>
      <c r="JSK204" s="223"/>
      <c r="JSL204" s="223"/>
      <c r="JSM204" s="223"/>
      <c r="JSN204" s="223"/>
      <c r="JSO204" s="223"/>
      <c r="JSP204" s="223"/>
      <c r="JSQ204" s="223"/>
      <c r="JSR204" s="223"/>
      <c r="JSS204" s="223"/>
      <c r="JST204" s="223"/>
      <c r="JSU204" s="223"/>
      <c r="JSV204" s="223"/>
      <c r="JSW204" s="223"/>
      <c r="JSX204" s="223"/>
      <c r="JSY204" s="223"/>
      <c r="JSZ204" s="223"/>
      <c r="JTA204" s="223"/>
      <c r="JTB204" s="223"/>
      <c r="JTC204" s="223"/>
      <c r="JTD204" s="223"/>
      <c r="JTE204" s="223"/>
      <c r="JTF204" s="223"/>
      <c r="JTG204" s="223"/>
      <c r="JTH204" s="223"/>
      <c r="JTI204" s="223"/>
      <c r="JTJ204" s="223"/>
      <c r="JTK204" s="223"/>
      <c r="JTL204" s="223"/>
      <c r="JTM204" s="223"/>
      <c r="JTN204" s="223"/>
      <c r="JTO204" s="223"/>
      <c r="JTP204" s="223"/>
      <c r="JTQ204" s="223"/>
      <c r="JTR204" s="223"/>
      <c r="JTS204" s="223"/>
      <c r="JTT204" s="223"/>
      <c r="JTU204" s="223"/>
      <c r="JTV204" s="223"/>
      <c r="JTW204" s="223"/>
      <c r="JTX204" s="223"/>
      <c r="JTY204" s="223"/>
      <c r="JTZ204" s="223"/>
      <c r="JUA204" s="223"/>
      <c r="JUB204" s="223"/>
      <c r="JUC204" s="223"/>
      <c r="JUD204" s="223"/>
      <c r="JUE204" s="223"/>
      <c r="JUF204" s="223"/>
      <c r="JUG204" s="223"/>
      <c r="JUH204" s="223"/>
      <c r="JUI204" s="223"/>
      <c r="JUJ204" s="223"/>
      <c r="JUK204" s="223"/>
      <c r="JUL204" s="223"/>
      <c r="JUM204" s="223"/>
      <c r="JUN204" s="223"/>
      <c r="JUO204" s="223"/>
      <c r="JUP204" s="223"/>
      <c r="JUQ204" s="223"/>
      <c r="JUR204" s="223"/>
      <c r="JUS204" s="223"/>
      <c r="JUT204" s="223"/>
      <c r="JUU204" s="223"/>
      <c r="JUV204" s="223"/>
      <c r="JUW204" s="223"/>
      <c r="JUX204" s="223"/>
      <c r="JUY204" s="223"/>
      <c r="JUZ204" s="223"/>
      <c r="JVA204" s="223"/>
      <c r="JVB204" s="223"/>
      <c r="JVC204" s="223"/>
      <c r="JVD204" s="223"/>
      <c r="JVE204" s="223"/>
      <c r="JVF204" s="223"/>
      <c r="JVG204" s="223"/>
      <c r="JVH204" s="223"/>
      <c r="JVI204" s="223"/>
      <c r="JVJ204" s="223"/>
      <c r="JVK204" s="223"/>
      <c r="JVL204" s="223"/>
      <c r="JVM204" s="223"/>
      <c r="JVN204" s="223"/>
      <c r="JVO204" s="223"/>
      <c r="JVP204" s="223"/>
      <c r="JVQ204" s="223"/>
      <c r="JVR204" s="223"/>
      <c r="JVS204" s="223"/>
      <c r="JVT204" s="223"/>
      <c r="JVU204" s="223"/>
      <c r="JVV204" s="223"/>
      <c r="JVW204" s="223"/>
      <c r="JVX204" s="223"/>
      <c r="JVY204" s="223"/>
      <c r="JVZ204" s="223"/>
      <c r="JWA204" s="223"/>
      <c r="JWB204" s="223"/>
      <c r="JWC204" s="223"/>
      <c r="JWD204" s="223"/>
      <c r="JWE204" s="223"/>
      <c r="JWF204" s="223"/>
      <c r="JWG204" s="223"/>
      <c r="JWH204" s="223"/>
      <c r="JWI204" s="223"/>
      <c r="JWJ204" s="223"/>
      <c r="JWK204" s="223"/>
      <c r="JWL204" s="223"/>
      <c r="JWM204" s="223"/>
      <c r="JWN204" s="223"/>
      <c r="JWO204" s="223"/>
      <c r="JWP204" s="223"/>
      <c r="JWQ204" s="223"/>
      <c r="JWR204" s="223"/>
      <c r="JWS204" s="223"/>
      <c r="JWT204" s="223"/>
      <c r="JWU204" s="223"/>
      <c r="JWV204" s="223"/>
      <c r="JWW204" s="223"/>
      <c r="JWX204" s="223"/>
      <c r="JWY204" s="223"/>
      <c r="JWZ204" s="223"/>
      <c r="JXA204" s="223"/>
      <c r="JXB204" s="223"/>
      <c r="JXC204" s="223"/>
      <c r="JXD204" s="223"/>
      <c r="JXE204" s="223"/>
      <c r="JXF204" s="223"/>
      <c r="JXG204" s="223"/>
      <c r="JXH204" s="223"/>
      <c r="JXI204" s="223"/>
      <c r="JXJ204" s="223"/>
      <c r="JXK204" s="223"/>
      <c r="JXL204" s="223"/>
      <c r="JXM204" s="223"/>
      <c r="JXN204" s="223"/>
      <c r="JXO204" s="223"/>
      <c r="JXP204" s="223"/>
      <c r="JXQ204" s="223"/>
      <c r="JXR204" s="223"/>
      <c r="JXS204" s="223"/>
      <c r="JXT204" s="223"/>
      <c r="JXU204" s="223"/>
      <c r="JXV204" s="223"/>
      <c r="JXW204" s="223"/>
      <c r="JXX204" s="223"/>
      <c r="JXY204" s="223"/>
      <c r="JXZ204" s="223"/>
      <c r="JYA204" s="223"/>
      <c r="JYB204" s="223"/>
      <c r="JYC204" s="223"/>
      <c r="JYD204" s="223"/>
      <c r="JYE204" s="223"/>
      <c r="JYF204" s="223"/>
      <c r="JYG204" s="223"/>
      <c r="JYH204" s="223"/>
      <c r="JYI204" s="223"/>
      <c r="JYJ204" s="223"/>
      <c r="JYK204" s="223"/>
      <c r="JYL204" s="223"/>
      <c r="JYM204" s="223"/>
      <c r="JYN204" s="223"/>
      <c r="JYO204" s="223"/>
      <c r="JYP204" s="223"/>
      <c r="JYQ204" s="223"/>
      <c r="JYR204" s="223"/>
      <c r="JYS204" s="223"/>
      <c r="JYT204" s="223"/>
      <c r="JYU204" s="223"/>
      <c r="JYV204" s="223"/>
      <c r="JYW204" s="223"/>
      <c r="JYX204" s="223"/>
      <c r="JYY204" s="223"/>
      <c r="JYZ204" s="223"/>
      <c r="JZA204" s="223"/>
      <c r="JZB204" s="223"/>
      <c r="JZC204" s="223"/>
      <c r="JZD204" s="223"/>
      <c r="JZE204" s="223"/>
      <c r="JZF204" s="223"/>
      <c r="JZG204" s="223"/>
      <c r="JZH204" s="223"/>
      <c r="JZI204" s="223"/>
      <c r="JZJ204" s="223"/>
      <c r="JZK204" s="223"/>
      <c r="JZL204" s="223"/>
      <c r="JZM204" s="223"/>
      <c r="JZN204" s="223"/>
      <c r="JZO204" s="223"/>
      <c r="JZP204" s="223"/>
      <c r="JZQ204" s="223"/>
      <c r="JZR204" s="223"/>
      <c r="JZS204" s="223"/>
      <c r="JZT204" s="223"/>
      <c r="JZU204" s="223"/>
      <c r="JZV204" s="223"/>
      <c r="JZW204" s="223"/>
      <c r="JZX204" s="223"/>
      <c r="JZY204" s="223"/>
      <c r="JZZ204" s="223"/>
      <c r="KAA204" s="223"/>
      <c r="KAB204" s="223"/>
      <c r="KAC204" s="223"/>
      <c r="KAD204" s="223"/>
      <c r="KAE204" s="223"/>
      <c r="KAF204" s="223"/>
      <c r="KAG204" s="223"/>
      <c r="KAH204" s="223"/>
      <c r="KAI204" s="223"/>
      <c r="KAJ204" s="223"/>
      <c r="KAK204" s="223"/>
      <c r="KAL204" s="223"/>
      <c r="KAM204" s="223"/>
      <c r="KAN204" s="223"/>
      <c r="KAO204" s="223"/>
      <c r="KAP204" s="223"/>
      <c r="KAQ204" s="223"/>
      <c r="KAR204" s="223"/>
      <c r="KAS204" s="223"/>
      <c r="KAT204" s="223"/>
      <c r="KAU204" s="223"/>
      <c r="KAV204" s="223"/>
      <c r="KAW204" s="223"/>
      <c r="KAX204" s="223"/>
      <c r="KAY204" s="223"/>
      <c r="KAZ204" s="223"/>
      <c r="KBA204" s="223"/>
      <c r="KBB204" s="223"/>
      <c r="KBC204" s="223"/>
      <c r="KBD204" s="223"/>
      <c r="KBE204" s="223"/>
      <c r="KBF204" s="223"/>
      <c r="KBG204" s="223"/>
      <c r="KBH204" s="223"/>
      <c r="KBI204" s="223"/>
      <c r="KBJ204" s="223"/>
      <c r="KBK204" s="223"/>
      <c r="KBL204" s="223"/>
      <c r="KBM204" s="223"/>
      <c r="KBN204" s="223"/>
      <c r="KBO204" s="223"/>
      <c r="KBP204" s="223"/>
      <c r="KBQ204" s="223"/>
      <c r="KBR204" s="223"/>
      <c r="KBS204" s="223"/>
      <c r="KBT204" s="223"/>
      <c r="KBU204" s="223"/>
      <c r="KBV204" s="223"/>
      <c r="KBW204" s="223"/>
      <c r="KBX204" s="223"/>
      <c r="KBY204" s="223"/>
      <c r="KBZ204" s="223"/>
      <c r="KCA204" s="223"/>
      <c r="KCB204" s="223"/>
      <c r="KCC204" s="223"/>
      <c r="KCD204" s="223"/>
      <c r="KCE204" s="223"/>
      <c r="KCF204" s="223"/>
      <c r="KCG204" s="223"/>
      <c r="KCH204" s="223"/>
      <c r="KCI204" s="223"/>
      <c r="KCJ204" s="223"/>
      <c r="KCK204" s="223"/>
      <c r="KCL204" s="223"/>
      <c r="KCM204" s="223"/>
      <c r="KCN204" s="223"/>
      <c r="KCO204" s="223"/>
      <c r="KCP204" s="223"/>
      <c r="KCQ204" s="223"/>
      <c r="KCR204" s="223"/>
      <c r="KCS204" s="223"/>
      <c r="KCT204" s="223"/>
      <c r="KCU204" s="223"/>
      <c r="KCV204" s="223"/>
      <c r="KCW204" s="223"/>
      <c r="KCX204" s="223"/>
      <c r="KCY204" s="223"/>
      <c r="KCZ204" s="223"/>
      <c r="KDA204" s="223"/>
      <c r="KDB204" s="223"/>
      <c r="KDC204" s="223"/>
      <c r="KDD204" s="223"/>
      <c r="KDE204" s="223"/>
      <c r="KDF204" s="223"/>
      <c r="KDG204" s="223"/>
      <c r="KDH204" s="223"/>
      <c r="KDI204" s="223"/>
      <c r="KDJ204" s="223"/>
      <c r="KDK204" s="223"/>
      <c r="KDL204" s="223"/>
      <c r="KDM204" s="223"/>
      <c r="KDN204" s="223"/>
      <c r="KDO204" s="223"/>
      <c r="KDP204" s="223"/>
      <c r="KDQ204" s="223"/>
      <c r="KDR204" s="223"/>
      <c r="KDS204" s="223"/>
      <c r="KDT204" s="223"/>
      <c r="KDU204" s="223"/>
      <c r="KDV204" s="223"/>
      <c r="KDW204" s="223"/>
      <c r="KDX204" s="223"/>
      <c r="KDY204" s="223"/>
      <c r="KDZ204" s="223"/>
      <c r="KEA204" s="223"/>
      <c r="KEB204" s="223"/>
      <c r="KEC204" s="223"/>
      <c r="KED204" s="223"/>
      <c r="KEE204" s="223"/>
      <c r="KEF204" s="223"/>
      <c r="KEG204" s="223"/>
      <c r="KEH204" s="223"/>
      <c r="KEI204" s="223"/>
      <c r="KEJ204" s="223"/>
      <c r="KEK204" s="223"/>
      <c r="KEL204" s="223"/>
      <c r="KEM204" s="223"/>
      <c r="KEN204" s="223"/>
      <c r="KEO204" s="223"/>
      <c r="KEP204" s="223"/>
      <c r="KEQ204" s="223"/>
      <c r="KER204" s="223"/>
      <c r="KES204" s="223"/>
      <c r="KET204" s="223"/>
      <c r="KEU204" s="223"/>
      <c r="KEV204" s="223"/>
      <c r="KEW204" s="223"/>
      <c r="KEX204" s="223"/>
      <c r="KEY204" s="223"/>
      <c r="KEZ204" s="223"/>
      <c r="KFA204" s="223"/>
      <c r="KFB204" s="223"/>
      <c r="KFC204" s="223"/>
      <c r="KFD204" s="223"/>
      <c r="KFE204" s="223"/>
      <c r="KFF204" s="223"/>
      <c r="KFG204" s="223"/>
      <c r="KFH204" s="223"/>
      <c r="KFI204" s="223"/>
      <c r="KFJ204" s="223"/>
      <c r="KFK204" s="223"/>
      <c r="KFL204" s="223"/>
      <c r="KFM204" s="223"/>
      <c r="KFN204" s="223"/>
      <c r="KFO204" s="223"/>
      <c r="KFP204" s="223"/>
      <c r="KFQ204" s="223"/>
      <c r="KFR204" s="223"/>
      <c r="KFS204" s="223"/>
      <c r="KFT204" s="223"/>
      <c r="KFU204" s="223"/>
      <c r="KFV204" s="223"/>
      <c r="KFW204" s="223"/>
      <c r="KFX204" s="223"/>
      <c r="KFY204" s="223"/>
      <c r="KFZ204" s="223"/>
      <c r="KGA204" s="223"/>
      <c r="KGB204" s="223"/>
      <c r="KGC204" s="223"/>
      <c r="KGD204" s="223"/>
      <c r="KGE204" s="223"/>
      <c r="KGF204" s="223"/>
      <c r="KGG204" s="223"/>
      <c r="KGH204" s="223"/>
      <c r="KGI204" s="223"/>
      <c r="KGJ204" s="223"/>
      <c r="KGK204" s="223"/>
      <c r="KGL204" s="223"/>
      <c r="KGM204" s="223"/>
      <c r="KGN204" s="223"/>
      <c r="KGO204" s="223"/>
      <c r="KGP204" s="223"/>
      <c r="KGQ204" s="223"/>
      <c r="KGR204" s="223"/>
      <c r="KGS204" s="223"/>
      <c r="KGT204" s="223"/>
      <c r="KGU204" s="223"/>
      <c r="KGV204" s="223"/>
      <c r="KGW204" s="223"/>
      <c r="KGX204" s="223"/>
      <c r="KGY204" s="223"/>
      <c r="KGZ204" s="223"/>
      <c r="KHA204" s="223"/>
      <c r="KHB204" s="223"/>
      <c r="KHC204" s="223"/>
      <c r="KHD204" s="223"/>
      <c r="KHE204" s="223"/>
      <c r="KHF204" s="223"/>
      <c r="KHG204" s="223"/>
      <c r="KHH204" s="223"/>
      <c r="KHI204" s="223"/>
      <c r="KHJ204" s="223"/>
      <c r="KHK204" s="223"/>
      <c r="KHL204" s="223"/>
      <c r="KHM204" s="223"/>
      <c r="KHN204" s="223"/>
      <c r="KHO204" s="223"/>
      <c r="KHP204" s="223"/>
      <c r="KHQ204" s="223"/>
      <c r="KHR204" s="223"/>
      <c r="KHS204" s="223"/>
      <c r="KHT204" s="223"/>
      <c r="KHU204" s="223"/>
      <c r="KHV204" s="223"/>
      <c r="KHW204" s="223"/>
      <c r="KHX204" s="223"/>
      <c r="KHY204" s="223"/>
      <c r="KHZ204" s="223"/>
      <c r="KIA204" s="223"/>
      <c r="KIB204" s="223"/>
      <c r="KIC204" s="223"/>
      <c r="KID204" s="223"/>
      <c r="KIE204" s="223"/>
      <c r="KIF204" s="223"/>
      <c r="KIG204" s="223"/>
      <c r="KIH204" s="223"/>
      <c r="KII204" s="223"/>
      <c r="KIJ204" s="223"/>
      <c r="KIK204" s="223"/>
      <c r="KIL204" s="223"/>
      <c r="KIM204" s="223"/>
      <c r="KIN204" s="223"/>
      <c r="KIO204" s="223"/>
      <c r="KIP204" s="223"/>
      <c r="KIQ204" s="223"/>
      <c r="KIR204" s="223"/>
      <c r="KIS204" s="223"/>
      <c r="KIT204" s="223"/>
      <c r="KIU204" s="223"/>
      <c r="KIV204" s="223"/>
      <c r="KIW204" s="223"/>
      <c r="KIX204" s="223"/>
      <c r="KIY204" s="223"/>
      <c r="KIZ204" s="223"/>
      <c r="KJA204" s="223"/>
      <c r="KJB204" s="223"/>
      <c r="KJC204" s="223"/>
      <c r="KJD204" s="223"/>
      <c r="KJE204" s="223"/>
      <c r="KJF204" s="223"/>
      <c r="KJG204" s="223"/>
      <c r="KJH204" s="223"/>
      <c r="KJI204" s="223"/>
      <c r="KJJ204" s="223"/>
      <c r="KJK204" s="223"/>
      <c r="KJL204" s="223"/>
      <c r="KJM204" s="223"/>
      <c r="KJN204" s="223"/>
      <c r="KJO204" s="223"/>
      <c r="KJP204" s="223"/>
      <c r="KJQ204" s="223"/>
      <c r="KJR204" s="223"/>
      <c r="KJS204" s="223"/>
      <c r="KJT204" s="223"/>
      <c r="KJU204" s="223"/>
      <c r="KJV204" s="223"/>
      <c r="KJW204" s="223"/>
      <c r="KJX204" s="223"/>
      <c r="KJY204" s="223"/>
      <c r="KJZ204" s="223"/>
      <c r="KKA204" s="223"/>
      <c r="KKB204" s="223"/>
      <c r="KKC204" s="223"/>
      <c r="KKD204" s="223"/>
      <c r="KKE204" s="223"/>
      <c r="KKF204" s="223"/>
      <c r="KKG204" s="223"/>
      <c r="KKH204" s="223"/>
      <c r="KKI204" s="223"/>
      <c r="KKJ204" s="223"/>
      <c r="KKK204" s="223"/>
      <c r="KKL204" s="223"/>
      <c r="KKM204" s="223"/>
      <c r="KKN204" s="223"/>
      <c r="KKO204" s="223"/>
      <c r="KKP204" s="223"/>
      <c r="KKQ204" s="223"/>
      <c r="KKR204" s="223"/>
      <c r="KKS204" s="223"/>
      <c r="KKT204" s="223"/>
      <c r="KKU204" s="223"/>
      <c r="KKV204" s="223"/>
      <c r="KKW204" s="223"/>
      <c r="KKX204" s="223"/>
      <c r="KKY204" s="223"/>
      <c r="KKZ204" s="223"/>
      <c r="KLA204" s="223"/>
      <c r="KLB204" s="223"/>
      <c r="KLC204" s="223"/>
      <c r="KLD204" s="223"/>
      <c r="KLE204" s="223"/>
      <c r="KLF204" s="223"/>
      <c r="KLG204" s="223"/>
      <c r="KLH204" s="223"/>
      <c r="KLI204" s="223"/>
      <c r="KLJ204" s="223"/>
      <c r="KLK204" s="223"/>
      <c r="KLL204" s="223"/>
      <c r="KLM204" s="223"/>
      <c r="KLN204" s="223"/>
      <c r="KLO204" s="223"/>
      <c r="KLP204" s="223"/>
      <c r="KLQ204" s="223"/>
      <c r="KLR204" s="223"/>
      <c r="KLS204" s="223"/>
      <c r="KLT204" s="223"/>
      <c r="KLU204" s="223"/>
      <c r="KLV204" s="223"/>
      <c r="KLW204" s="223"/>
      <c r="KLX204" s="223"/>
      <c r="KLY204" s="223"/>
      <c r="KLZ204" s="223"/>
      <c r="KMA204" s="223"/>
      <c r="KMB204" s="223"/>
      <c r="KMC204" s="223"/>
      <c r="KMD204" s="223"/>
      <c r="KME204" s="223"/>
      <c r="KMF204" s="223"/>
      <c r="KMG204" s="223"/>
      <c r="KMH204" s="223"/>
      <c r="KMI204" s="223"/>
      <c r="KMJ204" s="223"/>
      <c r="KMK204" s="223"/>
      <c r="KML204" s="223"/>
      <c r="KMM204" s="223"/>
      <c r="KMN204" s="223"/>
      <c r="KMO204" s="223"/>
      <c r="KMP204" s="223"/>
      <c r="KMQ204" s="223"/>
      <c r="KMR204" s="223"/>
      <c r="KMS204" s="223"/>
      <c r="KMT204" s="223"/>
      <c r="KMU204" s="223"/>
      <c r="KMV204" s="223"/>
      <c r="KMW204" s="223"/>
      <c r="KMX204" s="223"/>
      <c r="KMY204" s="223"/>
      <c r="KMZ204" s="223"/>
      <c r="KNA204" s="223"/>
      <c r="KNB204" s="223"/>
      <c r="KNC204" s="223"/>
      <c r="KND204" s="223"/>
      <c r="KNE204" s="223"/>
      <c r="KNF204" s="223"/>
      <c r="KNG204" s="223"/>
      <c r="KNH204" s="223"/>
      <c r="KNI204" s="223"/>
      <c r="KNJ204" s="223"/>
      <c r="KNK204" s="223"/>
      <c r="KNL204" s="223"/>
      <c r="KNM204" s="223"/>
      <c r="KNN204" s="223"/>
      <c r="KNO204" s="223"/>
      <c r="KNP204" s="223"/>
      <c r="KNQ204" s="223"/>
      <c r="KNR204" s="223"/>
      <c r="KNS204" s="223"/>
      <c r="KNT204" s="223"/>
      <c r="KNU204" s="223"/>
      <c r="KNV204" s="223"/>
      <c r="KNW204" s="223"/>
      <c r="KNX204" s="223"/>
      <c r="KNY204" s="223"/>
      <c r="KNZ204" s="223"/>
      <c r="KOA204" s="223"/>
      <c r="KOB204" s="223"/>
      <c r="KOC204" s="223"/>
      <c r="KOD204" s="223"/>
      <c r="KOE204" s="223"/>
      <c r="KOF204" s="223"/>
      <c r="KOG204" s="223"/>
      <c r="KOH204" s="223"/>
      <c r="KOI204" s="223"/>
      <c r="KOJ204" s="223"/>
      <c r="KOK204" s="223"/>
      <c r="KOL204" s="223"/>
      <c r="KOM204" s="223"/>
      <c r="KON204" s="223"/>
      <c r="KOO204" s="223"/>
      <c r="KOP204" s="223"/>
      <c r="KOQ204" s="223"/>
      <c r="KOR204" s="223"/>
      <c r="KOS204" s="223"/>
      <c r="KOT204" s="223"/>
      <c r="KOU204" s="223"/>
      <c r="KOV204" s="223"/>
      <c r="KOW204" s="223"/>
      <c r="KOX204" s="223"/>
      <c r="KOY204" s="223"/>
      <c r="KOZ204" s="223"/>
      <c r="KPA204" s="223"/>
      <c r="KPB204" s="223"/>
      <c r="KPC204" s="223"/>
      <c r="KPD204" s="223"/>
      <c r="KPE204" s="223"/>
      <c r="KPF204" s="223"/>
      <c r="KPG204" s="223"/>
      <c r="KPH204" s="223"/>
      <c r="KPI204" s="223"/>
      <c r="KPJ204" s="223"/>
      <c r="KPK204" s="223"/>
      <c r="KPL204" s="223"/>
      <c r="KPM204" s="223"/>
      <c r="KPN204" s="223"/>
      <c r="KPO204" s="223"/>
      <c r="KPP204" s="223"/>
      <c r="KPQ204" s="223"/>
      <c r="KPR204" s="223"/>
      <c r="KPS204" s="223"/>
      <c r="KPT204" s="223"/>
      <c r="KPU204" s="223"/>
      <c r="KPV204" s="223"/>
      <c r="KPW204" s="223"/>
      <c r="KPX204" s="223"/>
      <c r="KPY204" s="223"/>
      <c r="KPZ204" s="223"/>
      <c r="KQA204" s="223"/>
      <c r="KQB204" s="223"/>
      <c r="KQC204" s="223"/>
      <c r="KQD204" s="223"/>
      <c r="KQE204" s="223"/>
      <c r="KQF204" s="223"/>
      <c r="KQG204" s="223"/>
      <c r="KQH204" s="223"/>
      <c r="KQI204" s="223"/>
      <c r="KQJ204" s="223"/>
      <c r="KQK204" s="223"/>
      <c r="KQL204" s="223"/>
      <c r="KQM204" s="223"/>
      <c r="KQN204" s="223"/>
      <c r="KQO204" s="223"/>
      <c r="KQP204" s="223"/>
      <c r="KQQ204" s="223"/>
      <c r="KQR204" s="223"/>
      <c r="KQS204" s="223"/>
      <c r="KQT204" s="223"/>
      <c r="KQU204" s="223"/>
      <c r="KQV204" s="223"/>
      <c r="KQW204" s="223"/>
      <c r="KQX204" s="223"/>
      <c r="KQY204" s="223"/>
      <c r="KQZ204" s="223"/>
      <c r="KRA204" s="223"/>
      <c r="KRB204" s="223"/>
      <c r="KRC204" s="223"/>
      <c r="KRD204" s="223"/>
      <c r="KRE204" s="223"/>
      <c r="KRF204" s="223"/>
      <c r="KRG204" s="223"/>
      <c r="KRH204" s="223"/>
      <c r="KRI204" s="223"/>
      <c r="KRJ204" s="223"/>
      <c r="KRK204" s="223"/>
      <c r="KRL204" s="223"/>
      <c r="KRM204" s="223"/>
      <c r="KRN204" s="223"/>
      <c r="KRO204" s="223"/>
      <c r="KRP204" s="223"/>
      <c r="KRQ204" s="223"/>
      <c r="KRR204" s="223"/>
      <c r="KRS204" s="223"/>
      <c r="KRT204" s="223"/>
      <c r="KRU204" s="223"/>
      <c r="KRV204" s="223"/>
      <c r="KRW204" s="223"/>
      <c r="KRX204" s="223"/>
      <c r="KRY204" s="223"/>
      <c r="KRZ204" s="223"/>
      <c r="KSA204" s="223"/>
      <c r="KSB204" s="223"/>
      <c r="KSC204" s="223"/>
      <c r="KSD204" s="223"/>
      <c r="KSE204" s="223"/>
      <c r="KSF204" s="223"/>
      <c r="KSG204" s="223"/>
      <c r="KSH204" s="223"/>
      <c r="KSI204" s="223"/>
      <c r="KSJ204" s="223"/>
      <c r="KSK204" s="223"/>
      <c r="KSL204" s="223"/>
      <c r="KSM204" s="223"/>
      <c r="KSN204" s="223"/>
      <c r="KSO204" s="223"/>
      <c r="KSP204" s="223"/>
      <c r="KSQ204" s="223"/>
      <c r="KSR204" s="223"/>
      <c r="KSS204" s="223"/>
      <c r="KST204" s="223"/>
      <c r="KSU204" s="223"/>
      <c r="KSV204" s="223"/>
      <c r="KSW204" s="223"/>
      <c r="KSX204" s="223"/>
      <c r="KSY204" s="223"/>
      <c r="KSZ204" s="223"/>
      <c r="KTA204" s="223"/>
      <c r="KTB204" s="223"/>
      <c r="KTC204" s="223"/>
      <c r="KTD204" s="223"/>
      <c r="KTE204" s="223"/>
      <c r="KTF204" s="223"/>
      <c r="KTG204" s="223"/>
      <c r="KTH204" s="223"/>
      <c r="KTI204" s="223"/>
      <c r="KTJ204" s="223"/>
      <c r="KTK204" s="223"/>
      <c r="KTL204" s="223"/>
      <c r="KTM204" s="223"/>
      <c r="KTN204" s="223"/>
      <c r="KTO204" s="223"/>
      <c r="KTP204" s="223"/>
      <c r="KTQ204" s="223"/>
      <c r="KTR204" s="223"/>
      <c r="KTS204" s="223"/>
      <c r="KTT204" s="223"/>
      <c r="KTU204" s="223"/>
      <c r="KTV204" s="223"/>
      <c r="KTW204" s="223"/>
      <c r="KTX204" s="223"/>
      <c r="KTY204" s="223"/>
      <c r="KTZ204" s="223"/>
      <c r="KUA204" s="223"/>
      <c r="KUB204" s="223"/>
      <c r="KUC204" s="223"/>
      <c r="KUD204" s="223"/>
      <c r="KUE204" s="223"/>
      <c r="KUF204" s="223"/>
      <c r="KUG204" s="223"/>
      <c r="KUH204" s="223"/>
      <c r="KUI204" s="223"/>
      <c r="KUJ204" s="223"/>
      <c r="KUK204" s="223"/>
      <c r="KUL204" s="223"/>
      <c r="KUM204" s="223"/>
      <c r="KUN204" s="223"/>
      <c r="KUO204" s="223"/>
      <c r="KUP204" s="223"/>
      <c r="KUQ204" s="223"/>
      <c r="KUR204" s="223"/>
      <c r="KUS204" s="223"/>
      <c r="KUT204" s="223"/>
      <c r="KUU204" s="223"/>
      <c r="KUV204" s="223"/>
      <c r="KUW204" s="223"/>
      <c r="KUX204" s="223"/>
      <c r="KUY204" s="223"/>
      <c r="KUZ204" s="223"/>
      <c r="KVA204" s="223"/>
      <c r="KVB204" s="223"/>
      <c r="KVC204" s="223"/>
      <c r="KVD204" s="223"/>
      <c r="KVE204" s="223"/>
      <c r="KVF204" s="223"/>
      <c r="KVG204" s="223"/>
      <c r="KVH204" s="223"/>
      <c r="KVI204" s="223"/>
      <c r="KVJ204" s="223"/>
      <c r="KVK204" s="223"/>
      <c r="KVL204" s="223"/>
      <c r="KVM204" s="223"/>
      <c r="KVN204" s="223"/>
      <c r="KVO204" s="223"/>
      <c r="KVP204" s="223"/>
      <c r="KVQ204" s="223"/>
      <c r="KVR204" s="223"/>
      <c r="KVS204" s="223"/>
      <c r="KVT204" s="223"/>
      <c r="KVU204" s="223"/>
      <c r="KVV204" s="223"/>
      <c r="KVW204" s="223"/>
      <c r="KVX204" s="223"/>
      <c r="KVY204" s="223"/>
      <c r="KVZ204" s="223"/>
      <c r="KWA204" s="223"/>
      <c r="KWB204" s="223"/>
      <c r="KWC204" s="223"/>
      <c r="KWD204" s="223"/>
      <c r="KWE204" s="223"/>
      <c r="KWF204" s="223"/>
      <c r="KWG204" s="223"/>
      <c r="KWH204" s="223"/>
      <c r="KWI204" s="223"/>
      <c r="KWJ204" s="223"/>
      <c r="KWK204" s="223"/>
      <c r="KWL204" s="223"/>
      <c r="KWM204" s="223"/>
      <c r="KWN204" s="223"/>
      <c r="KWO204" s="223"/>
      <c r="KWP204" s="223"/>
      <c r="KWQ204" s="223"/>
      <c r="KWR204" s="223"/>
      <c r="KWS204" s="223"/>
      <c r="KWT204" s="223"/>
      <c r="KWU204" s="223"/>
      <c r="KWV204" s="223"/>
      <c r="KWW204" s="223"/>
      <c r="KWX204" s="223"/>
      <c r="KWY204" s="223"/>
      <c r="KWZ204" s="223"/>
      <c r="KXA204" s="223"/>
      <c r="KXB204" s="223"/>
      <c r="KXC204" s="223"/>
      <c r="KXD204" s="223"/>
      <c r="KXE204" s="223"/>
      <c r="KXF204" s="223"/>
      <c r="KXG204" s="223"/>
      <c r="KXH204" s="223"/>
      <c r="KXI204" s="223"/>
      <c r="KXJ204" s="223"/>
      <c r="KXK204" s="223"/>
      <c r="KXL204" s="223"/>
      <c r="KXM204" s="223"/>
      <c r="KXN204" s="223"/>
      <c r="KXO204" s="223"/>
      <c r="KXP204" s="223"/>
      <c r="KXQ204" s="223"/>
      <c r="KXR204" s="223"/>
      <c r="KXS204" s="223"/>
      <c r="KXT204" s="223"/>
      <c r="KXU204" s="223"/>
      <c r="KXV204" s="223"/>
      <c r="KXW204" s="223"/>
      <c r="KXX204" s="223"/>
      <c r="KXY204" s="223"/>
      <c r="KXZ204" s="223"/>
      <c r="KYA204" s="223"/>
      <c r="KYB204" s="223"/>
      <c r="KYC204" s="223"/>
      <c r="KYD204" s="223"/>
      <c r="KYE204" s="223"/>
      <c r="KYF204" s="223"/>
      <c r="KYG204" s="223"/>
      <c r="KYH204" s="223"/>
      <c r="KYI204" s="223"/>
      <c r="KYJ204" s="223"/>
      <c r="KYK204" s="223"/>
      <c r="KYL204" s="223"/>
      <c r="KYM204" s="223"/>
      <c r="KYN204" s="223"/>
      <c r="KYO204" s="223"/>
      <c r="KYP204" s="223"/>
      <c r="KYQ204" s="223"/>
      <c r="KYR204" s="223"/>
      <c r="KYS204" s="223"/>
      <c r="KYT204" s="223"/>
      <c r="KYU204" s="223"/>
      <c r="KYV204" s="223"/>
      <c r="KYW204" s="223"/>
      <c r="KYX204" s="223"/>
      <c r="KYY204" s="223"/>
      <c r="KYZ204" s="223"/>
      <c r="KZA204" s="223"/>
      <c r="KZB204" s="223"/>
      <c r="KZC204" s="223"/>
      <c r="KZD204" s="223"/>
      <c r="KZE204" s="223"/>
      <c r="KZF204" s="223"/>
      <c r="KZG204" s="223"/>
      <c r="KZH204" s="223"/>
      <c r="KZI204" s="223"/>
      <c r="KZJ204" s="223"/>
      <c r="KZK204" s="223"/>
      <c r="KZL204" s="223"/>
      <c r="KZM204" s="223"/>
      <c r="KZN204" s="223"/>
      <c r="KZO204" s="223"/>
      <c r="KZP204" s="223"/>
      <c r="KZQ204" s="223"/>
      <c r="KZR204" s="223"/>
      <c r="KZS204" s="223"/>
      <c r="KZT204" s="223"/>
      <c r="KZU204" s="223"/>
      <c r="KZV204" s="223"/>
      <c r="KZW204" s="223"/>
      <c r="KZX204" s="223"/>
      <c r="KZY204" s="223"/>
      <c r="KZZ204" s="223"/>
      <c r="LAA204" s="223"/>
      <c r="LAB204" s="223"/>
      <c r="LAC204" s="223"/>
      <c r="LAD204" s="223"/>
      <c r="LAE204" s="223"/>
      <c r="LAF204" s="223"/>
      <c r="LAG204" s="223"/>
      <c r="LAH204" s="223"/>
      <c r="LAI204" s="223"/>
      <c r="LAJ204" s="223"/>
      <c r="LAK204" s="223"/>
      <c r="LAL204" s="223"/>
      <c r="LAM204" s="223"/>
      <c r="LAN204" s="223"/>
      <c r="LAO204" s="223"/>
      <c r="LAP204" s="223"/>
      <c r="LAQ204" s="223"/>
      <c r="LAR204" s="223"/>
      <c r="LAS204" s="223"/>
      <c r="LAT204" s="223"/>
      <c r="LAU204" s="223"/>
      <c r="LAV204" s="223"/>
      <c r="LAW204" s="223"/>
      <c r="LAX204" s="223"/>
      <c r="LAY204" s="223"/>
      <c r="LAZ204" s="223"/>
      <c r="LBA204" s="223"/>
      <c r="LBB204" s="223"/>
      <c r="LBC204" s="223"/>
      <c r="LBD204" s="223"/>
      <c r="LBE204" s="223"/>
      <c r="LBF204" s="223"/>
      <c r="LBG204" s="223"/>
      <c r="LBH204" s="223"/>
      <c r="LBI204" s="223"/>
      <c r="LBJ204" s="223"/>
      <c r="LBK204" s="223"/>
      <c r="LBL204" s="223"/>
      <c r="LBM204" s="223"/>
      <c r="LBN204" s="223"/>
      <c r="LBO204" s="223"/>
      <c r="LBP204" s="223"/>
      <c r="LBQ204" s="223"/>
      <c r="LBR204" s="223"/>
      <c r="LBS204" s="223"/>
      <c r="LBT204" s="223"/>
      <c r="LBU204" s="223"/>
      <c r="LBV204" s="223"/>
      <c r="LBW204" s="223"/>
      <c r="LBX204" s="223"/>
      <c r="LBY204" s="223"/>
      <c r="LBZ204" s="223"/>
      <c r="LCA204" s="223"/>
      <c r="LCB204" s="223"/>
      <c r="LCC204" s="223"/>
      <c r="LCD204" s="223"/>
      <c r="LCE204" s="223"/>
      <c r="LCF204" s="223"/>
      <c r="LCG204" s="223"/>
      <c r="LCH204" s="223"/>
      <c r="LCI204" s="223"/>
      <c r="LCJ204" s="223"/>
      <c r="LCK204" s="223"/>
      <c r="LCL204" s="223"/>
      <c r="LCM204" s="223"/>
      <c r="LCN204" s="223"/>
      <c r="LCO204" s="223"/>
      <c r="LCP204" s="223"/>
      <c r="LCQ204" s="223"/>
      <c r="LCR204" s="223"/>
      <c r="LCS204" s="223"/>
      <c r="LCT204" s="223"/>
      <c r="LCU204" s="223"/>
      <c r="LCV204" s="223"/>
      <c r="LCW204" s="223"/>
      <c r="LCX204" s="223"/>
      <c r="LCY204" s="223"/>
      <c r="LCZ204" s="223"/>
      <c r="LDA204" s="223"/>
      <c r="LDB204" s="223"/>
      <c r="LDC204" s="223"/>
      <c r="LDD204" s="223"/>
      <c r="LDE204" s="223"/>
      <c r="LDF204" s="223"/>
      <c r="LDG204" s="223"/>
      <c r="LDH204" s="223"/>
      <c r="LDI204" s="223"/>
      <c r="LDJ204" s="223"/>
      <c r="LDK204" s="223"/>
      <c r="LDL204" s="223"/>
      <c r="LDM204" s="223"/>
      <c r="LDN204" s="223"/>
      <c r="LDO204" s="223"/>
      <c r="LDP204" s="223"/>
      <c r="LDQ204" s="223"/>
      <c r="LDR204" s="223"/>
      <c r="LDS204" s="223"/>
      <c r="LDT204" s="223"/>
      <c r="LDU204" s="223"/>
      <c r="LDV204" s="223"/>
      <c r="LDW204" s="223"/>
      <c r="LDX204" s="223"/>
      <c r="LDY204" s="223"/>
      <c r="LDZ204" s="223"/>
      <c r="LEA204" s="223"/>
      <c r="LEB204" s="223"/>
      <c r="LEC204" s="223"/>
      <c r="LED204" s="223"/>
      <c r="LEE204" s="223"/>
      <c r="LEF204" s="223"/>
      <c r="LEG204" s="223"/>
      <c r="LEH204" s="223"/>
      <c r="LEI204" s="223"/>
      <c r="LEJ204" s="223"/>
      <c r="LEK204" s="223"/>
      <c r="LEL204" s="223"/>
      <c r="LEM204" s="223"/>
      <c r="LEN204" s="223"/>
      <c r="LEO204" s="223"/>
      <c r="LEP204" s="223"/>
      <c r="LEQ204" s="223"/>
      <c r="LER204" s="223"/>
      <c r="LES204" s="223"/>
      <c r="LET204" s="223"/>
      <c r="LEU204" s="223"/>
      <c r="LEV204" s="223"/>
      <c r="LEW204" s="223"/>
      <c r="LEX204" s="223"/>
      <c r="LEY204" s="223"/>
      <c r="LEZ204" s="223"/>
      <c r="LFA204" s="223"/>
      <c r="LFB204" s="223"/>
      <c r="LFC204" s="223"/>
      <c r="LFD204" s="223"/>
      <c r="LFE204" s="223"/>
      <c r="LFF204" s="223"/>
      <c r="LFG204" s="223"/>
      <c r="LFH204" s="223"/>
      <c r="LFI204" s="223"/>
      <c r="LFJ204" s="223"/>
      <c r="LFK204" s="223"/>
      <c r="LFL204" s="223"/>
      <c r="LFM204" s="223"/>
      <c r="LFN204" s="223"/>
      <c r="LFO204" s="223"/>
      <c r="LFP204" s="223"/>
      <c r="LFQ204" s="223"/>
      <c r="LFR204" s="223"/>
      <c r="LFS204" s="223"/>
      <c r="LFT204" s="223"/>
      <c r="LFU204" s="223"/>
      <c r="LFV204" s="223"/>
      <c r="LFW204" s="223"/>
      <c r="LFX204" s="223"/>
      <c r="LFY204" s="223"/>
      <c r="LFZ204" s="223"/>
      <c r="LGA204" s="223"/>
      <c r="LGB204" s="223"/>
      <c r="LGC204" s="223"/>
      <c r="LGD204" s="223"/>
      <c r="LGE204" s="223"/>
      <c r="LGF204" s="223"/>
      <c r="LGG204" s="223"/>
      <c r="LGH204" s="223"/>
      <c r="LGI204" s="223"/>
      <c r="LGJ204" s="223"/>
      <c r="LGK204" s="223"/>
      <c r="LGL204" s="223"/>
      <c r="LGM204" s="223"/>
      <c r="LGN204" s="223"/>
      <c r="LGO204" s="223"/>
      <c r="LGP204" s="223"/>
      <c r="LGQ204" s="223"/>
      <c r="LGR204" s="223"/>
      <c r="LGS204" s="223"/>
      <c r="LGT204" s="223"/>
      <c r="LGU204" s="223"/>
      <c r="LGV204" s="223"/>
      <c r="LGW204" s="223"/>
      <c r="LGX204" s="223"/>
      <c r="LGY204" s="223"/>
      <c r="LGZ204" s="223"/>
      <c r="LHA204" s="223"/>
      <c r="LHB204" s="223"/>
      <c r="LHC204" s="223"/>
      <c r="LHD204" s="223"/>
      <c r="LHE204" s="223"/>
      <c r="LHF204" s="223"/>
      <c r="LHG204" s="223"/>
      <c r="LHH204" s="223"/>
      <c r="LHI204" s="223"/>
      <c r="LHJ204" s="223"/>
      <c r="LHK204" s="223"/>
      <c r="LHL204" s="223"/>
      <c r="LHM204" s="223"/>
      <c r="LHN204" s="223"/>
      <c r="LHO204" s="223"/>
      <c r="LHP204" s="223"/>
      <c r="LHQ204" s="223"/>
      <c r="LHR204" s="223"/>
      <c r="LHS204" s="223"/>
      <c r="LHT204" s="223"/>
      <c r="LHU204" s="223"/>
      <c r="LHV204" s="223"/>
      <c r="LHW204" s="223"/>
      <c r="LHX204" s="223"/>
      <c r="LHY204" s="223"/>
      <c r="LHZ204" s="223"/>
      <c r="LIA204" s="223"/>
      <c r="LIB204" s="223"/>
      <c r="LIC204" s="223"/>
      <c r="LID204" s="223"/>
      <c r="LIE204" s="223"/>
      <c r="LIF204" s="223"/>
      <c r="LIG204" s="223"/>
      <c r="LIH204" s="223"/>
      <c r="LII204" s="223"/>
      <c r="LIJ204" s="223"/>
      <c r="LIK204" s="223"/>
      <c r="LIL204" s="223"/>
      <c r="LIM204" s="223"/>
      <c r="LIN204" s="223"/>
      <c r="LIO204" s="223"/>
      <c r="LIP204" s="223"/>
      <c r="LIQ204" s="223"/>
      <c r="LIR204" s="223"/>
      <c r="LIS204" s="223"/>
      <c r="LIT204" s="223"/>
      <c r="LIU204" s="223"/>
      <c r="LIV204" s="223"/>
      <c r="LIW204" s="223"/>
      <c r="LIX204" s="223"/>
      <c r="LIY204" s="223"/>
      <c r="LIZ204" s="223"/>
      <c r="LJA204" s="223"/>
      <c r="LJB204" s="223"/>
      <c r="LJC204" s="223"/>
      <c r="LJD204" s="223"/>
      <c r="LJE204" s="223"/>
      <c r="LJF204" s="223"/>
      <c r="LJG204" s="223"/>
      <c r="LJH204" s="223"/>
      <c r="LJI204" s="223"/>
      <c r="LJJ204" s="223"/>
      <c r="LJK204" s="223"/>
      <c r="LJL204" s="223"/>
      <c r="LJM204" s="223"/>
      <c r="LJN204" s="223"/>
      <c r="LJO204" s="223"/>
      <c r="LJP204" s="223"/>
      <c r="LJQ204" s="223"/>
      <c r="LJR204" s="223"/>
      <c r="LJS204" s="223"/>
      <c r="LJT204" s="223"/>
      <c r="LJU204" s="223"/>
      <c r="LJV204" s="223"/>
      <c r="LJW204" s="223"/>
      <c r="LJX204" s="223"/>
      <c r="LJY204" s="223"/>
      <c r="LJZ204" s="223"/>
      <c r="LKA204" s="223"/>
      <c r="LKB204" s="223"/>
      <c r="LKC204" s="223"/>
      <c r="LKD204" s="223"/>
      <c r="LKE204" s="223"/>
      <c r="LKF204" s="223"/>
      <c r="LKG204" s="223"/>
      <c r="LKH204" s="223"/>
      <c r="LKI204" s="223"/>
      <c r="LKJ204" s="223"/>
      <c r="LKK204" s="223"/>
      <c r="LKL204" s="223"/>
      <c r="LKM204" s="223"/>
      <c r="LKN204" s="223"/>
      <c r="LKO204" s="223"/>
      <c r="LKP204" s="223"/>
      <c r="LKQ204" s="223"/>
      <c r="LKR204" s="223"/>
      <c r="LKS204" s="223"/>
      <c r="LKT204" s="223"/>
      <c r="LKU204" s="223"/>
      <c r="LKV204" s="223"/>
      <c r="LKW204" s="223"/>
      <c r="LKX204" s="223"/>
      <c r="LKY204" s="223"/>
      <c r="LKZ204" s="223"/>
      <c r="LLA204" s="223"/>
      <c r="LLB204" s="223"/>
      <c r="LLC204" s="223"/>
      <c r="LLD204" s="223"/>
      <c r="LLE204" s="223"/>
      <c r="LLF204" s="223"/>
      <c r="LLG204" s="223"/>
      <c r="LLH204" s="223"/>
      <c r="LLI204" s="223"/>
      <c r="LLJ204" s="223"/>
      <c r="LLK204" s="223"/>
      <c r="LLL204" s="223"/>
      <c r="LLM204" s="223"/>
      <c r="LLN204" s="223"/>
      <c r="LLO204" s="223"/>
      <c r="LLP204" s="223"/>
      <c r="LLQ204" s="223"/>
      <c r="LLR204" s="223"/>
      <c r="LLS204" s="223"/>
      <c r="LLT204" s="223"/>
      <c r="LLU204" s="223"/>
      <c r="LLV204" s="223"/>
      <c r="LLW204" s="223"/>
      <c r="LLX204" s="223"/>
      <c r="LLY204" s="223"/>
      <c r="LLZ204" s="223"/>
      <c r="LMA204" s="223"/>
      <c r="LMB204" s="223"/>
      <c r="LMC204" s="223"/>
      <c r="LMD204" s="223"/>
      <c r="LME204" s="223"/>
      <c r="LMF204" s="223"/>
      <c r="LMG204" s="223"/>
      <c r="LMH204" s="223"/>
      <c r="LMI204" s="223"/>
      <c r="LMJ204" s="223"/>
      <c r="LMK204" s="223"/>
      <c r="LML204" s="223"/>
      <c r="LMM204" s="223"/>
      <c r="LMN204" s="223"/>
      <c r="LMO204" s="223"/>
      <c r="LMP204" s="223"/>
      <c r="LMQ204" s="223"/>
      <c r="LMR204" s="223"/>
      <c r="LMS204" s="223"/>
      <c r="LMT204" s="223"/>
      <c r="LMU204" s="223"/>
      <c r="LMV204" s="223"/>
      <c r="LMW204" s="223"/>
      <c r="LMX204" s="223"/>
      <c r="LMY204" s="223"/>
      <c r="LMZ204" s="223"/>
      <c r="LNA204" s="223"/>
      <c r="LNB204" s="223"/>
      <c r="LNC204" s="223"/>
      <c r="LND204" s="223"/>
      <c r="LNE204" s="223"/>
      <c r="LNF204" s="223"/>
      <c r="LNG204" s="223"/>
      <c r="LNH204" s="223"/>
      <c r="LNI204" s="223"/>
      <c r="LNJ204" s="223"/>
      <c r="LNK204" s="223"/>
      <c r="LNL204" s="223"/>
      <c r="LNM204" s="223"/>
      <c r="LNN204" s="223"/>
      <c r="LNO204" s="223"/>
      <c r="LNP204" s="223"/>
      <c r="LNQ204" s="223"/>
      <c r="LNR204" s="223"/>
      <c r="LNS204" s="223"/>
      <c r="LNT204" s="223"/>
      <c r="LNU204" s="223"/>
      <c r="LNV204" s="223"/>
      <c r="LNW204" s="223"/>
      <c r="LNX204" s="223"/>
      <c r="LNY204" s="223"/>
      <c r="LNZ204" s="223"/>
      <c r="LOA204" s="223"/>
      <c r="LOB204" s="223"/>
      <c r="LOC204" s="223"/>
      <c r="LOD204" s="223"/>
      <c r="LOE204" s="223"/>
      <c r="LOF204" s="223"/>
      <c r="LOG204" s="223"/>
      <c r="LOH204" s="223"/>
      <c r="LOI204" s="223"/>
      <c r="LOJ204" s="223"/>
      <c r="LOK204" s="223"/>
      <c r="LOL204" s="223"/>
      <c r="LOM204" s="223"/>
      <c r="LON204" s="223"/>
      <c r="LOO204" s="223"/>
      <c r="LOP204" s="223"/>
      <c r="LOQ204" s="223"/>
      <c r="LOR204" s="223"/>
      <c r="LOS204" s="223"/>
      <c r="LOT204" s="223"/>
      <c r="LOU204" s="223"/>
      <c r="LOV204" s="223"/>
      <c r="LOW204" s="223"/>
      <c r="LOX204" s="223"/>
      <c r="LOY204" s="223"/>
      <c r="LOZ204" s="223"/>
      <c r="LPA204" s="223"/>
      <c r="LPB204" s="223"/>
      <c r="LPC204" s="223"/>
      <c r="LPD204" s="223"/>
      <c r="LPE204" s="223"/>
      <c r="LPF204" s="223"/>
      <c r="LPG204" s="223"/>
      <c r="LPH204" s="223"/>
      <c r="LPI204" s="223"/>
      <c r="LPJ204" s="223"/>
      <c r="LPK204" s="223"/>
      <c r="LPL204" s="223"/>
      <c r="LPM204" s="223"/>
      <c r="LPN204" s="223"/>
      <c r="LPO204" s="223"/>
      <c r="LPP204" s="223"/>
      <c r="LPQ204" s="223"/>
      <c r="LPR204" s="223"/>
      <c r="LPS204" s="223"/>
      <c r="LPT204" s="223"/>
      <c r="LPU204" s="223"/>
      <c r="LPV204" s="223"/>
      <c r="LPW204" s="223"/>
      <c r="LPX204" s="223"/>
      <c r="LPY204" s="223"/>
      <c r="LPZ204" s="223"/>
      <c r="LQA204" s="223"/>
      <c r="LQB204" s="223"/>
      <c r="LQC204" s="223"/>
      <c r="LQD204" s="223"/>
      <c r="LQE204" s="223"/>
      <c r="LQF204" s="223"/>
      <c r="LQG204" s="223"/>
      <c r="LQH204" s="223"/>
      <c r="LQI204" s="223"/>
      <c r="LQJ204" s="223"/>
      <c r="LQK204" s="223"/>
      <c r="LQL204" s="223"/>
      <c r="LQM204" s="223"/>
      <c r="LQN204" s="223"/>
      <c r="LQO204" s="223"/>
      <c r="LQP204" s="223"/>
      <c r="LQQ204" s="223"/>
      <c r="LQR204" s="223"/>
      <c r="LQS204" s="223"/>
      <c r="LQT204" s="223"/>
      <c r="LQU204" s="223"/>
      <c r="LQV204" s="223"/>
      <c r="LQW204" s="223"/>
      <c r="LQX204" s="223"/>
      <c r="LQY204" s="223"/>
      <c r="LQZ204" s="223"/>
      <c r="LRA204" s="223"/>
      <c r="LRB204" s="223"/>
      <c r="LRC204" s="223"/>
      <c r="LRD204" s="223"/>
      <c r="LRE204" s="223"/>
      <c r="LRF204" s="223"/>
      <c r="LRG204" s="223"/>
      <c r="LRH204" s="223"/>
      <c r="LRI204" s="223"/>
      <c r="LRJ204" s="223"/>
      <c r="LRK204" s="223"/>
      <c r="LRL204" s="223"/>
      <c r="LRM204" s="223"/>
      <c r="LRN204" s="223"/>
      <c r="LRO204" s="223"/>
      <c r="LRP204" s="223"/>
      <c r="LRQ204" s="223"/>
      <c r="LRR204" s="223"/>
      <c r="LRS204" s="223"/>
      <c r="LRT204" s="223"/>
      <c r="LRU204" s="223"/>
      <c r="LRV204" s="223"/>
      <c r="LRW204" s="223"/>
      <c r="LRX204" s="223"/>
      <c r="LRY204" s="223"/>
      <c r="LRZ204" s="223"/>
      <c r="LSA204" s="223"/>
      <c r="LSB204" s="223"/>
      <c r="LSC204" s="223"/>
      <c r="LSD204" s="223"/>
      <c r="LSE204" s="223"/>
      <c r="LSF204" s="223"/>
      <c r="LSG204" s="223"/>
      <c r="LSH204" s="223"/>
      <c r="LSI204" s="223"/>
      <c r="LSJ204" s="223"/>
      <c r="LSK204" s="223"/>
      <c r="LSL204" s="223"/>
      <c r="LSM204" s="223"/>
      <c r="LSN204" s="223"/>
      <c r="LSO204" s="223"/>
      <c r="LSP204" s="223"/>
      <c r="LSQ204" s="223"/>
      <c r="LSR204" s="223"/>
      <c r="LSS204" s="223"/>
      <c r="LST204" s="223"/>
      <c r="LSU204" s="223"/>
      <c r="LSV204" s="223"/>
      <c r="LSW204" s="223"/>
      <c r="LSX204" s="223"/>
      <c r="LSY204" s="223"/>
      <c r="LSZ204" s="223"/>
      <c r="LTA204" s="223"/>
      <c r="LTB204" s="223"/>
      <c r="LTC204" s="223"/>
      <c r="LTD204" s="223"/>
      <c r="LTE204" s="223"/>
      <c r="LTF204" s="223"/>
      <c r="LTG204" s="223"/>
      <c r="LTH204" s="223"/>
      <c r="LTI204" s="223"/>
      <c r="LTJ204" s="223"/>
      <c r="LTK204" s="223"/>
      <c r="LTL204" s="223"/>
      <c r="LTM204" s="223"/>
      <c r="LTN204" s="223"/>
      <c r="LTO204" s="223"/>
      <c r="LTP204" s="223"/>
      <c r="LTQ204" s="223"/>
      <c r="LTR204" s="223"/>
      <c r="LTS204" s="223"/>
      <c r="LTT204" s="223"/>
      <c r="LTU204" s="223"/>
      <c r="LTV204" s="223"/>
      <c r="LTW204" s="223"/>
      <c r="LTX204" s="223"/>
      <c r="LTY204" s="223"/>
      <c r="LTZ204" s="223"/>
      <c r="LUA204" s="223"/>
      <c r="LUB204" s="223"/>
      <c r="LUC204" s="223"/>
      <c r="LUD204" s="223"/>
      <c r="LUE204" s="223"/>
      <c r="LUF204" s="223"/>
      <c r="LUG204" s="223"/>
      <c r="LUH204" s="223"/>
      <c r="LUI204" s="223"/>
      <c r="LUJ204" s="223"/>
      <c r="LUK204" s="223"/>
      <c r="LUL204" s="223"/>
      <c r="LUM204" s="223"/>
      <c r="LUN204" s="223"/>
      <c r="LUO204" s="223"/>
      <c r="LUP204" s="223"/>
      <c r="LUQ204" s="223"/>
      <c r="LUR204" s="223"/>
      <c r="LUS204" s="223"/>
      <c r="LUT204" s="223"/>
      <c r="LUU204" s="223"/>
      <c r="LUV204" s="223"/>
      <c r="LUW204" s="223"/>
      <c r="LUX204" s="223"/>
      <c r="LUY204" s="223"/>
      <c r="LUZ204" s="223"/>
      <c r="LVA204" s="223"/>
      <c r="LVB204" s="223"/>
      <c r="LVC204" s="223"/>
      <c r="LVD204" s="223"/>
      <c r="LVE204" s="223"/>
      <c r="LVF204" s="223"/>
      <c r="LVG204" s="223"/>
      <c r="LVH204" s="223"/>
      <c r="LVI204" s="223"/>
      <c r="LVJ204" s="223"/>
      <c r="LVK204" s="223"/>
      <c r="LVL204" s="223"/>
      <c r="LVM204" s="223"/>
      <c r="LVN204" s="223"/>
      <c r="LVO204" s="223"/>
      <c r="LVP204" s="223"/>
      <c r="LVQ204" s="223"/>
      <c r="LVR204" s="223"/>
      <c r="LVS204" s="223"/>
      <c r="LVT204" s="223"/>
      <c r="LVU204" s="223"/>
      <c r="LVV204" s="223"/>
      <c r="LVW204" s="223"/>
      <c r="LVX204" s="223"/>
      <c r="LVY204" s="223"/>
      <c r="LVZ204" s="223"/>
      <c r="LWA204" s="223"/>
      <c r="LWB204" s="223"/>
      <c r="LWC204" s="223"/>
      <c r="LWD204" s="223"/>
      <c r="LWE204" s="223"/>
      <c r="LWF204" s="223"/>
      <c r="LWG204" s="223"/>
      <c r="LWH204" s="223"/>
      <c r="LWI204" s="223"/>
      <c r="LWJ204" s="223"/>
      <c r="LWK204" s="223"/>
      <c r="LWL204" s="223"/>
      <c r="LWM204" s="223"/>
      <c r="LWN204" s="223"/>
      <c r="LWO204" s="223"/>
      <c r="LWP204" s="223"/>
      <c r="LWQ204" s="223"/>
      <c r="LWR204" s="223"/>
      <c r="LWS204" s="223"/>
      <c r="LWT204" s="223"/>
      <c r="LWU204" s="223"/>
      <c r="LWV204" s="223"/>
      <c r="LWW204" s="223"/>
      <c r="LWX204" s="223"/>
      <c r="LWY204" s="223"/>
      <c r="LWZ204" s="223"/>
      <c r="LXA204" s="223"/>
      <c r="LXB204" s="223"/>
      <c r="LXC204" s="223"/>
      <c r="LXD204" s="223"/>
      <c r="LXE204" s="223"/>
      <c r="LXF204" s="223"/>
      <c r="LXG204" s="223"/>
      <c r="LXH204" s="223"/>
      <c r="LXI204" s="223"/>
      <c r="LXJ204" s="223"/>
      <c r="LXK204" s="223"/>
      <c r="LXL204" s="223"/>
      <c r="LXM204" s="223"/>
      <c r="LXN204" s="223"/>
      <c r="LXO204" s="223"/>
      <c r="LXP204" s="223"/>
      <c r="LXQ204" s="223"/>
      <c r="LXR204" s="223"/>
      <c r="LXS204" s="223"/>
      <c r="LXT204" s="223"/>
      <c r="LXU204" s="223"/>
      <c r="LXV204" s="223"/>
      <c r="LXW204" s="223"/>
      <c r="LXX204" s="223"/>
      <c r="LXY204" s="223"/>
      <c r="LXZ204" s="223"/>
      <c r="LYA204" s="223"/>
      <c r="LYB204" s="223"/>
      <c r="LYC204" s="223"/>
      <c r="LYD204" s="223"/>
      <c r="LYE204" s="223"/>
      <c r="LYF204" s="223"/>
      <c r="LYG204" s="223"/>
      <c r="LYH204" s="223"/>
      <c r="LYI204" s="223"/>
      <c r="LYJ204" s="223"/>
      <c r="LYK204" s="223"/>
      <c r="LYL204" s="223"/>
      <c r="LYM204" s="223"/>
      <c r="LYN204" s="223"/>
      <c r="LYO204" s="223"/>
      <c r="LYP204" s="223"/>
      <c r="LYQ204" s="223"/>
      <c r="LYR204" s="223"/>
      <c r="LYS204" s="223"/>
      <c r="LYT204" s="223"/>
      <c r="LYU204" s="223"/>
      <c r="LYV204" s="223"/>
      <c r="LYW204" s="223"/>
      <c r="LYX204" s="223"/>
      <c r="LYY204" s="223"/>
      <c r="LYZ204" s="223"/>
      <c r="LZA204" s="223"/>
      <c r="LZB204" s="223"/>
      <c r="LZC204" s="223"/>
      <c r="LZD204" s="223"/>
      <c r="LZE204" s="223"/>
      <c r="LZF204" s="223"/>
      <c r="LZG204" s="223"/>
      <c r="LZH204" s="223"/>
      <c r="LZI204" s="223"/>
      <c r="LZJ204" s="223"/>
      <c r="LZK204" s="223"/>
      <c r="LZL204" s="223"/>
      <c r="LZM204" s="223"/>
      <c r="LZN204" s="223"/>
      <c r="LZO204" s="223"/>
      <c r="LZP204" s="223"/>
      <c r="LZQ204" s="223"/>
      <c r="LZR204" s="223"/>
      <c r="LZS204" s="223"/>
      <c r="LZT204" s="223"/>
      <c r="LZU204" s="223"/>
      <c r="LZV204" s="223"/>
      <c r="LZW204" s="223"/>
      <c r="LZX204" s="223"/>
      <c r="LZY204" s="223"/>
      <c r="LZZ204" s="223"/>
      <c r="MAA204" s="223"/>
      <c r="MAB204" s="223"/>
      <c r="MAC204" s="223"/>
      <c r="MAD204" s="223"/>
      <c r="MAE204" s="223"/>
      <c r="MAF204" s="223"/>
      <c r="MAG204" s="223"/>
      <c r="MAH204" s="223"/>
      <c r="MAI204" s="223"/>
      <c r="MAJ204" s="223"/>
      <c r="MAK204" s="223"/>
      <c r="MAL204" s="223"/>
      <c r="MAM204" s="223"/>
      <c r="MAN204" s="223"/>
      <c r="MAO204" s="223"/>
      <c r="MAP204" s="223"/>
      <c r="MAQ204" s="223"/>
      <c r="MAR204" s="223"/>
      <c r="MAS204" s="223"/>
      <c r="MAT204" s="223"/>
      <c r="MAU204" s="223"/>
      <c r="MAV204" s="223"/>
      <c r="MAW204" s="223"/>
      <c r="MAX204" s="223"/>
      <c r="MAY204" s="223"/>
      <c r="MAZ204" s="223"/>
      <c r="MBA204" s="223"/>
      <c r="MBB204" s="223"/>
      <c r="MBC204" s="223"/>
      <c r="MBD204" s="223"/>
      <c r="MBE204" s="223"/>
      <c r="MBF204" s="223"/>
      <c r="MBG204" s="223"/>
      <c r="MBH204" s="223"/>
      <c r="MBI204" s="223"/>
      <c r="MBJ204" s="223"/>
      <c r="MBK204" s="223"/>
      <c r="MBL204" s="223"/>
      <c r="MBM204" s="223"/>
      <c r="MBN204" s="223"/>
      <c r="MBO204" s="223"/>
      <c r="MBP204" s="223"/>
      <c r="MBQ204" s="223"/>
      <c r="MBR204" s="223"/>
      <c r="MBS204" s="223"/>
      <c r="MBT204" s="223"/>
      <c r="MBU204" s="223"/>
      <c r="MBV204" s="223"/>
      <c r="MBW204" s="223"/>
      <c r="MBX204" s="223"/>
      <c r="MBY204" s="223"/>
      <c r="MBZ204" s="223"/>
      <c r="MCA204" s="223"/>
      <c r="MCB204" s="223"/>
      <c r="MCC204" s="223"/>
      <c r="MCD204" s="223"/>
      <c r="MCE204" s="223"/>
      <c r="MCF204" s="223"/>
      <c r="MCG204" s="223"/>
      <c r="MCH204" s="223"/>
      <c r="MCI204" s="223"/>
      <c r="MCJ204" s="223"/>
      <c r="MCK204" s="223"/>
      <c r="MCL204" s="223"/>
      <c r="MCM204" s="223"/>
      <c r="MCN204" s="223"/>
      <c r="MCO204" s="223"/>
      <c r="MCP204" s="223"/>
      <c r="MCQ204" s="223"/>
      <c r="MCR204" s="223"/>
      <c r="MCS204" s="223"/>
      <c r="MCT204" s="223"/>
      <c r="MCU204" s="223"/>
      <c r="MCV204" s="223"/>
      <c r="MCW204" s="223"/>
      <c r="MCX204" s="223"/>
      <c r="MCY204" s="223"/>
      <c r="MCZ204" s="223"/>
      <c r="MDA204" s="223"/>
      <c r="MDB204" s="223"/>
      <c r="MDC204" s="223"/>
      <c r="MDD204" s="223"/>
      <c r="MDE204" s="223"/>
      <c r="MDF204" s="223"/>
      <c r="MDG204" s="223"/>
      <c r="MDH204" s="223"/>
      <c r="MDI204" s="223"/>
      <c r="MDJ204" s="223"/>
      <c r="MDK204" s="223"/>
      <c r="MDL204" s="223"/>
      <c r="MDM204" s="223"/>
      <c r="MDN204" s="223"/>
      <c r="MDO204" s="223"/>
      <c r="MDP204" s="223"/>
      <c r="MDQ204" s="223"/>
      <c r="MDR204" s="223"/>
      <c r="MDS204" s="223"/>
      <c r="MDT204" s="223"/>
      <c r="MDU204" s="223"/>
      <c r="MDV204" s="223"/>
      <c r="MDW204" s="223"/>
      <c r="MDX204" s="223"/>
      <c r="MDY204" s="223"/>
      <c r="MDZ204" s="223"/>
      <c r="MEA204" s="223"/>
      <c r="MEB204" s="223"/>
      <c r="MEC204" s="223"/>
      <c r="MED204" s="223"/>
      <c r="MEE204" s="223"/>
      <c r="MEF204" s="223"/>
      <c r="MEG204" s="223"/>
      <c r="MEH204" s="223"/>
      <c r="MEI204" s="223"/>
      <c r="MEJ204" s="223"/>
      <c r="MEK204" s="223"/>
      <c r="MEL204" s="223"/>
      <c r="MEM204" s="223"/>
      <c r="MEN204" s="223"/>
      <c r="MEO204" s="223"/>
      <c r="MEP204" s="223"/>
      <c r="MEQ204" s="223"/>
      <c r="MER204" s="223"/>
      <c r="MES204" s="223"/>
      <c r="MET204" s="223"/>
      <c r="MEU204" s="223"/>
      <c r="MEV204" s="223"/>
      <c r="MEW204" s="223"/>
      <c r="MEX204" s="223"/>
      <c r="MEY204" s="223"/>
      <c r="MEZ204" s="223"/>
      <c r="MFA204" s="223"/>
      <c r="MFB204" s="223"/>
      <c r="MFC204" s="223"/>
      <c r="MFD204" s="223"/>
      <c r="MFE204" s="223"/>
      <c r="MFF204" s="223"/>
      <c r="MFG204" s="223"/>
      <c r="MFH204" s="223"/>
      <c r="MFI204" s="223"/>
      <c r="MFJ204" s="223"/>
      <c r="MFK204" s="223"/>
      <c r="MFL204" s="223"/>
      <c r="MFM204" s="223"/>
      <c r="MFN204" s="223"/>
      <c r="MFO204" s="223"/>
      <c r="MFP204" s="223"/>
      <c r="MFQ204" s="223"/>
      <c r="MFR204" s="223"/>
      <c r="MFS204" s="223"/>
      <c r="MFT204" s="223"/>
      <c r="MFU204" s="223"/>
      <c r="MFV204" s="223"/>
      <c r="MFW204" s="223"/>
      <c r="MFX204" s="223"/>
      <c r="MFY204" s="223"/>
      <c r="MFZ204" s="223"/>
      <c r="MGA204" s="223"/>
      <c r="MGB204" s="223"/>
      <c r="MGC204" s="223"/>
      <c r="MGD204" s="223"/>
      <c r="MGE204" s="223"/>
      <c r="MGF204" s="223"/>
      <c r="MGG204" s="223"/>
      <c r="MGH204" s="223"/>
      <c r="MGI204" s="223"/>
      <c r="MGJ204" s="223"/>
      <c r="MGK204" s="223"/>
      <c r="MGL204" s="223"/>
      <c r="MGM204" s="223"/>
      <c r="MGN204" s="223"/>
      <c r="MGO204" s="223"/>
      <c r="MGP204" s="223"/>
      <c r="MGQ204" s="223"/>
      <c r="MGR204" s="223"/>
      <c r="MGS204" s="223"/>
      <c r="MGT204" s="223"/>
      <c r="MGU204" s="223"/>
      <c r="MGV204" s="223"/>
      <c r="MGW204" s="223"/>
      <c r="MGX204" s="223"/>
      <c r="MGY204" s="223"/>
      <c r="MGZ204" s="223"/>
      <c r="MHA204" s="223"/>
      <c r="MHB204" s="223"/>
      <c r="MHC204" s="223"/>
      <c r="MHD204" s="223"/>
      <c r="MHE204" s="223"/>
      <c r="MHF204" s="223"/>
      <c r="MHG204" s="223"/>
      <c r="MHH204" s="223"/>
      <c r="MHI204" s="223"/>
      <c r="MHJ204" s="223"/>
      <c r="MHK204" s="223"/>
      <c r="MHL204" s="223"/>
      <c r="MHM204" s="223"/>
      <c r="MHN204" s="223"/>
      <c r="MHO204" s="223"/>
      <c r="MHP204" s="223"/>
      <c r="MHQ204" s="223"/>
      <c r="MHR204" s="223"/>
      <c r="MHS204" s="223"/>
      <c r="MHT204" s="223"/>
      <c r="MHU204" s="223"/>
      <c r="MHV204" s="223"/>
      <c r="MHW204" s="223"/>
      <c r="MHX204" s="223"/>
      <c r="MHY204" s="223"/>
      <c r="MHZ204" s="223"/>
      <c r="MIA204" s="223"/>
      <c r="MIB204" s="223"/>
      <c r="MIC204" s="223"/>
      <c r="MID204" s="223"/>
      <c r="MIE204" s="223"/>
      <c r="MIF204" s="223"/>
      <c r="MIG204" s="223"/>
      <c r="MIH204" s="223"/>
      <c r="MII204" s="223"/>
      <c r="MIJ204" s="223"/>
      <c r="MIK204" s="223"/>
      <c r="MIL204" s="223"/>
      <c r="MIM204" s="223"/>
      <c r="MIN204" s="223"/>
      <c r="MIO204" s="223"/>
      <c r="MIP204" s="223"/>
      <c r="MIQ204" s="223"/>
      <c r="MIR204" s="223"/>
      <c r="MIS204" s="223"/>
      <c r="MIT204" s="223"/>
      <c r="MIU204" s="223"/>
      <c r="MIV204" s="223"/>
      <c r="MIW204" s="223"/>
      <c r="MIX204" s="223"/>
      <c r="MIY204" s="223"/>
      <c r="MIZ204" s="223"/>
      <c r="MJA204" s="223"/>
      <c r="MJB204" s="223"/>
      <c r="MJC204" s="223"/>
      <c r="MJD204" s="223"/>
      <c r="MJE204" s="223"/>
      <c r="MJF204" s="223"/>
      <c r="MJG204" s="223"/>
      <c r="MJH204" s="223"/>
      <c r="MJI204" s="223"/>
      <c r="MJJ204" s="223"/>
      <c r="MJK204" s="223"/>
      <c r="MJL204" s="223"/>
      <c r="MJM204" s="223"/>
      <c r="MJN204" s="223"/>
      <c r="MJO204" s="223"/>
      <c r="MJP204" s="223"/>
      <c r="MJQ204" s="223"/>
      <c r="MJR204" s="223"/>
      <c r="MJS204" s="223"/>
      <c r="MJT204" s="223"/>
      <c r="MJU204" s="223"/>
      <c r="MJV204" s="223"/>
      <c r="MJW204" s="223"/>
      <c r="MJX204" s="223"/>
      <c r="MJY204" s="223"/>
      <c r="MJZ204" s="223"/>
      <c r="MKA204" s="223"/>
      <c r="MKB204" s="223"/>
      <c r="MKC204" s="223"/>
      <c r="MKD204" s="223"/>
      <c r="MKE204" s="223"/>
      <c r="MKF204" s="223"/>
      <c r="MKG204" s="223"/>
      <c r="MKH204" s="223"/>
      <c r="MKI204" s="223"/>
      <c r="MKJ204" s="223"/>
      <c r="MKK204" s="223"/>
      <c r="MKL204" s="223"/>
      <c r="MKM204" s="223"/>
      <c r="MKN204" s="223"/>
      <c r="MKO204" s="223"/>
      <c r="MKP204" s="223"/>
      <c r="MKQ204" s="223"/>
      <c r="MKR204" s="223"/>
      <c r="MKS204" s="223"/>
      <c r="MKT204" s="223"/>
      <c r="MKU204" s="223"/>
      <c r="MKV204" s="223"/>
      <c r="MKW204" s="223"/>
      <c r="MKX204" s="223"/>
      <c r="MKY204" s="223"/>
      <c r="MKZ204" s="223"/>
      <c r="MLA204" s="223"/>
      <c r="MLB204" s="223"/>
      <c r="MLC204" s="223"/>
      <c r="MLD204" s="223"/>
      <c r="MLE204" s="223"/>
      <c r="MLF204" s="223"/>
      <c r="MLG204" s="223"/>
      <c r="MLH204" s="223"/>
      <c r="MLI204" s="223"/>
      <c r="MLJ204" s="223"/>
      <c r="MLK204" s="223"/>
      <c r="MLL204" s="223"/>
      <c r="MLM204" s="223"/>
      <c r="MLN204" s="223"/>
      <c r="MLO204" s="223"/>
      <c r="MLP204" s="223"/>
      <c r="MLQ204" s="223"/>
      <c r="MLR204" s="223"/>
      <c r="MLS204" s="223"/>
      <c r="MLT204" s="223"/>
      <c r="MLU204" s="223"/>
      <c r="MLV204" s="223"/>
      <c r="MLW204" s="223"/>
      <c r="MLX204" s="223"/>
      <c r="MLY204" s="223"/>
      <c r="MLZ204" s="223"/>
      <c r="MMA204" s="223"/>
      <c r="MMB204" s="223"/>
      <c r="MMC204" s="223"/>
      <c r="MMD204" s="223"/>
      <c r="MME204" s="223"/>
      <c r="MMF204" s="223"/>
      <c r="MMG204" s="223"/>
      <c r="MMH204" s="223"/>
      <c r="MMI204" s="223"/>
      <c r="MMJ204" s="223"/>
      <c r="MMK204" s="223"/>
      <c r="MML204" s="223"/>
      <c r="MMM204" s="223"/>
      <c r="MMN204" s="223"/>
      <c r="MMO204" s="223"/>
      <c r="MMP204" s="223"/>
      <c r="MMQ204" s="223"/>
      <c r="MMR204" s="223"/>
      <c r="MMS204" s="223"/>
      <c r="MMT204" s="223"/>
      <c r="MMU204" s="223"/>
      <c r="MMV204" s="223"/>
      <c r="MMW204" s="223"/>
      <c r="MMX204" s="223"/>
      <c r="MMY204" s="223"/>
      <c r="MMZ204" s="223"/>
      <c r="MNA204" s="223"/>
      <c r="MNB204" s="223"/>
      <c r="MNC204" s="223"/>
      <c r="MND204" s="223"/>
      <c r="MNE204" s="223"/>
      <c r="MNF204" s="223"/>
      <c r="MNG204" s="223"/>
      <c r="MNH204" s="223"/>
      <c r="MNI204" s="223"/>
      <c r="MNJ204" s="223"/>
      <c r="MNK204" s="223"/>
      <c r="MNL204" s="223"/>
      <c r="MNM204" s="223"/>
      <c r="MNN204" s="223"/>
      <c r="MNO204" s="223"/>
      <c r="MNP204" s="223"/>
      <c r="MNQ204" s="223"/>
      <c r="MNR204" s="223"/>
      <c r="MNS204" s="223"/>
      <c r="MNT204" s="223"/>
      <c r="MNU204" s="223"/>
      <c r="MNV204" s="223"/>
      <c r="MNW204" s="223"/>
      <c r="MNX204" s="223"/>
      <c r="MNY204" s="223"/>
      <c r="MNZ204" s="223"/>
      <c r="MOA204" s="223"/>
      <c r="MOB204" s="223"/>
      <c r="MOC204" s="223"/>
      <c r="MOD204" s="223"/>
      <c r="MOE204" s="223"/>
      <c r="MOF204" s="223"/>
      <c r="MOG204" s="223"/>
      <c r="MOH204" s="223"/>
      <c r="MOI204" s="223"/>
      <c r="MOJ204" s="223"/>
      <c r="MOK204" s="223"/>
      <c r="MOL204" s="223"/>
      <c r="MOM204" s="223"/>
      <c r="MON204" s="223"/>
      <c r="MOO204" s="223"/>
      <c r="MOP204" s="223"/>
      <c r="MOQ204" s="223"/>
      <c r="MOR204" s="223"/>
      <c r="MOS204" s="223"/>
      <c r="MOT204" s="223"/>
      <c r="MOU204" s="223"/>
      <c r="MOV204" s="223"/>
      <c r="MOW204" s="223"/>
      <c r="MOX204" s="223"/>
      <c r="MOY204" s="223"/>
      <c r="MOZ204" s="223"/>
      <c r="MPA204" s="223"/>
      <c r="MPB204" s="223"/>
      <c r="MPC204" s="223"/>
      <c r="MPD204" s="223"/>
      <c r="MPE204" s="223"/>
      <c r="MPF204" s="223"/>
      <c r="MPG204" s="223"/>
      <c r="MPH204" s="223"/>
      <c r="MPI204" s="223"/>
      <c r="MPJ204" s="223"/>
      <c r="MPK204" s="223"/>
      <c r="MPL204" s="223"/>
      <c r="MPM204" s="223"/>
      <c r="MPN204" s="223"/>
      <c r="MPO204" s="223"/>
      <c r="MPP204" s="223"/>
      <c r="MPQ204" s="223"/>
      <c r="MPR204" s="223"/>
      <c r="MPS204" s="223"/>
      <c r="MPT204" s="223"/>
      <c r="MPU204" s="223"/>
      <c r="MPV204" s="223"/>
      <c r="MPW204" s="223"/>
      <c r="MPX204" s="223"/>
      <c r="MPY204" s="223"/>
      <c r="MPZ204" s="223"/>
      <c r="MQA204" s="223"/>
      <c r="MQB204" s="223"/>
      <c r="MQC204" s="223"/>
      <c r="MQD204" s="223"/>
      <c r="MQE204" s="223"/>
      <c r="MQF204" s="223"/>
      <c r="MQG204" s="223"/>
      <c r="MQH204" s="223"/>
      <c r="MQI204" s="223"/>
      <c r="MQJ204" s="223"/>
      <c r="MQK204" s="223"/>
      <c r="MQL204" s="223"/>
      <c r="MQM204" s="223"/>
      <c r="MQN204" s="223"/>
      <c r="MQO204" s="223"/>
      <c r="MQP204" s="223"/>
      <c r="MQQ204" s="223"/>
      <c r="MQR204" s="223"/>
      <c r="MQS204" s="223"/>
      <c r="MQT204" s="223"/>
      <c r="MQU204" s="223"/>
      <c r="MQV204" s="223"/>
      <c r="MQW204" s="223"/>
      <c r="MQX204" s="223"/>
      <c r="MQY204" s="223"/>
      <c r="MQZ204" s="223"/>
      <c r="MRA204" s="223"/>
      <c r="MRB204" s="223"/>
      <c r="MRC204" s="223"/>
      <c r="MRD204" s="223"/>
      <c r="MRE204" s="223"/>
      <c r="MRF204" s="223"/>
      <c r="MRG204" s="223"/>
      <c r="MRH204" s="223"/>
      <c r="MRI204" s="223"/>
      <c r="MRJ204" s="223"/>
      <c r="MRK204" s="223"/>
      <c r="MRL204" s="223"/>
      <c r="MRM204" s="223"/>
      <c r="MRN204" s="223"/>
      <c r="MRO204" s="223"/>
      <c r="MRP204" s="223"/>
      <c r="MRQ204" s="223"/>
      <c r="MRR204" s="223"/>
      <c r="MRS204" s="223"/>
      <c r="MRT204" s="223"/>
      <c r="MRU204" s="223"/>
      <c r="MRV204" s="223"/>
      <c r="MRW204" s="223"/>
      <c r="MRX204" s="223"/>
      <c r="MRY204" s="223"/>
      <c r="MRZ204" s="223"/>
      <c r="MSA204" s="223"/>
      <c r="MSB204" s="223"/>
      <c r="MSC204" s="223"/>
      <c r="MSD204" s="223"/>
      <c r="MSE204" s="223"/>
      <c r="MSF204" s="223"/>
      <c r="MSG204" s="223"/>
      <c r="MSH204" s="223"/>
      <c r="MSI204" s="223"/>
      <c r="MSJ204" s="223"/>
      <c r="MSK204" s="223"/>
      <c r="MSL204" s="223"/>
      <c r="MSM204" s="223"/>
      <c r="MSN204" s="223"/>
      <c r="MSO204" s="223"/>
      <c r="MSP204" s="223"/>
      <c r="MSQ204" s="223"/>
      <c r="MSR204" s="223"/>
      <c r="MSS204" s="223"/>
      <c r="MST204" s="223"/>
      <c r="MSU204" s="223"/>
      <c r="MSV204" s="223"/>
      <c r="MSW204" s="223"/>
      <c r="MSX204" s="223"/>
      <c r="MSY204" s="223"/>
      <c r="MSZ204" s="223"/>
      <c r="MTA204" s="223"/>
      <c r="MTB204" s="223"/>
      <c r="MTC204" s="223"/>
      <c r="MTD204" s="223"/>
      <c r="MTE204" s="223"/>
      <c r="MTF204" s="223"/>
      <c r="MTG204" s="223"/>
      <c r="MTH204" s="223"/>
      <c r="MTI204" s="223"/>
      <c r="MTJ204" s="223"/>
      <c r="MTK204" s="223"/>
      <c r="MTL204" s="223"/>
      <c r="MTM204" s="223"/>
      <c r="MTN204" s="223"/>
      <c r="MTO204" s="223"/>
      <c r="MTP204" s="223"/>
      <c r="MTQ204" s="223"/>
      <c r="MTR204" s="223"/>
      <c r="MTS204" s="223"/>
      <c r="MTT204" s="223"/>
      <c r="MTU204" s="223"/>
      <c r="MTV204" s="223"/>
      <c r="MTW204" s="223"/>
      <c r="MTX204" s="223"/>
      <c r="MTY204" s="223"/>
      <c r="MTZ204" s="223"/>
      <c r="MUA204" s="223"/>
      <c r="MUB204" s="223"/>
      <c r="MUC204" s="223"/>
      <c r="MUD204" s="223"/>
      <c r="MUE204" s="223"/>
      <c r="MUF204" s="223"/>
      <c r="MUG204" s="223"/>
      <c r="MUH204" s="223"/>
      <c r="MUI204" s="223"/>
      <c r="MUJ204" s="223"/>
      <c r="MUK204" s="223"/>
      <c r="MUL204" s="223"/>
      <c r="MUM204" s="223"/>
      <c r="MUN204" s="223"/>
      <c r="MUO204" s="223"/>
      <c r="MUP204" s="223"/>
      <c r="MUQ204" s="223"/>
      <c r="MUR204" s="223"/>
      <c r="MUS204" s="223"/>
      <c r="MUT204" s="223"/>
      <c r="MUU204" s="223"/>
      <c r="MUV204" s="223"/>
      <c r="MUW204" s="223"/>
      <c r="MUX204" s="223"/>
      <c r="MUY204" s="223"/>
      <c r="MUZ204" s="223"/>
      <c r="MVA204" s="223"/>
      <c r="MVB204" s="223"/>
      <c r="MVC204" s="223"/>
      <c r="MVD204" s="223"/>
      <c r="MVE204" s="223"/>
      <c r="MVF204" s="223"/>
      <c r="MVG204" s="223"/>
      <c r="MVH204" s="223"/>
      <c r="MVI204" s="223"/>
      <c r="MVJ204" s="223"/>
      <c r="MVK204" s="223"/>
      <c r="MVL204" s="223"/>
      <c r="MVM204" s="223"/>
      <c r="MVN204" s="223"/>
      <c r="MVO204" s="223"/>
      <c r="MVP204" s="223"/>
      <c r="MVQ204" s="223"/>
      <c r="MVR204" s="223"/>
      <c r="MVS204" s="223"/>
      <c r="MVT204" s="223"/>
      <c r="MVU204" s="223"/>
      <c r="MVV204" s="223"/>
      <c r="MVW204" s="223"/>
      <c r="MVX204" s="223"/>
      <c r="MVY204" s="223"/>
      <c r="MVZ204" s="223"/>
      <c r="MWA204" s="223"/>
      <c r="MWB204" s="223"/>
      <c r="MWC204" s="223"/>
      <c r="MWD204" s="223"/>
      <c r="MWE204" s="223"/>
      <c r="MWF204" s="223"/>
      <c r="MWG204" s="223"/>
      <c r="MWH204" s="223"/>
      <c r="MWI204" s="223"/>
      <c r="MWJ204" s="223"/>
      <c r="MWK204" s="223"/>
      <c r="MWL204" s="223"/>
      <c r="MWM204" s="223"/>
      <c r="MWN204" s="223"/>
      <c r="MWO204" s="223"/>
      <c r="MWP204" s="223"/>
      <c r="MWQ204" s="223"/>
      <c r="MWR204" s="223"/>
      <c r="MWS204" s="223"/>
      <c r="MWT204" s="223"/>
      <c r="MWU204" s="223"/>
      <c r="MWV204" s="223"/>
      <c r="MWW204" s="223"/>
      <c r="MWX204" s="223"/>
      <c r="MWY204" s="223"/>
      <c r="MWZ204" s="223"/>
      <c r="MXA204" s="223"/>
      <c r="MXB204" s="223"/>
      <c r="MXC204" s="223"/>
      <c r="MXD204" s="223"/>
      <c r="MXE204" s="223"/>
      <c r="MXF204" s="223"/>
      <c r="MXG204" s="223"/>
      <c r="MXH204" s="223"/>
      <c r="MXI204" s="223"/>
      <c r="MXJ204" s="223"/>
      <c r="MXK204" s="223"/>
      <c r="MXL204" s="223"/>
      <c r="MXM204" s="223"/>
      <c r="MXN204" s="223"/>
      <c r="MXO204" s="223"/>
      <c r="MXP204" s="223"/>
      <c r="MXQ204" s="223"/>
      <c r="MXR204" s="223"/>
      <c r="MXS204" s="223"/>
      <c r="MXT204" s="223"/>
      <c r="MXU204" s="223"/>
      <c r="MXV204" s="223"/>
      <c r="MXW204" s="223"/>
      <c r="MXX204" s="223"/>
      <c r="MXY204" s="223"/>
      <c r="MXZ204" s="223"/>
      <c r="MYA204" s="223"/>
      <c r="MYB204" s="223"/>
      <c r="MYC204" s="223"/>
      <c r="MYD204" s="223"/>
      <c r="MYE204" s="223"/>
      <c r="MYF204" s="223"/>
      <c r="MYG204" s="223"/>
      <c r="MYH204" s="223"/>
      <c r="MYI204" s="223"/>
      <c r="MYJ204" s="223"/>
      <c r="MYK204" s="223"/>
      <c r="MYL204" s="223"/>
      <c r="MYM204" s="223"/>
      <c r="MYN204" s="223"/>
      <c r="MYO204" s="223"/>
      <c r="MYP204" s="223"/>
      <c r="MYQ204" s="223"/>
      <c r="MYR204" s="223"/>
      <c r="MYS204" s="223"/>
      <c r="MYT204" s="223"/>
      <c r="MYU204" s="223"/>
      <c r="MYV204" s="223"/>
      <c r="MYW204" s="223"/>
      <c r="MYX204" s="223"/>
      <c r="MYY204" s="223"/>
      <c r="MYZ204" s="223"/>
      <c r="MZA204" s="223"/>
      <c r="MZB204" s="223"/>
      <c r="MZC204" s="223"/>
      <c r="MZD204" s="223"/>
      <c r="MZE204" s="223"/>
      <c r="MZF204" s="223"/>
      <c r="MZG204" s="223"/>
      <c r="MZH204" s="223"/>
      <c r="MZI204" s="223"/>
      <c r="MZJ204" s="223"/>
      <c r="MZK204" s="223"/>
      <c r="MZL204" s="223"/>
      <c r="MZM204" s="223"/>
      <c r="MZN204" s="223"/>
      <c r="MZO204" s="223"/>
      <c r="MZP204" s="223"/>
      <c r="MZQ204" s="223"/>
      <c r="MZR204" s="223"/>
      <c r="MZS204" s="223"/>
      <c r="MZT204" s="223"/>
      <c r="MZU204" s="223"/>
      <c r="MZV204" s="223"/>
      <c r="MZW204" s="223"/>
      <c r="MZX204" s="223"/>
      <c r="MZY204" s="223"/>
      <c r="MZZ204" s="223"/>
      <c r="NAA204" s="223"/>
      <c r="NAB204" s="223"/>
      <c r="NAC204" s="223"/>
      <c r="NAD204" s="223"/>
      <c r="NAE204" s="223"/>
      <c r="NAF204" s="223"/>
      <c r="NAG204" s="223"/>
      <c r="NAH204" s="223"/>
      <c r="NAI204" s="223"/>
      <c r="NAJ204" s="223"/>
      <c r="NAK204" s="223"/>
      <c r="NAL204" s="223"/>
      <c r="NAM204" s="223"/>
      <c r="NAN204" s="223"/>
      <c r="NAO204" s="223"/>
      <c r="NAP204" s="223"/>
      <c r="NAQ204" s="223"/>
      <c r="NAR204" s="223"/>
      <c r="NAS204" s="223"/>
      <c r="NAT204" s="223"/>
      <c r="NAU204" s="223"/>
      <c r="NAV204" s="223"/>
      <c r="NAW204" s="223"/>
      <c r="NAX204" s="223"/>
      <c r="NAY204" s="223"/>
      <c r="NAZ204" s="223"/>
      <c r="NBA204" s="223"/>
      <c r="NBB204" s="223"/>
      <c r="NBC204" s="223"/>
      <c r="NBD204" s="223"/>
      <c r="NBE204" s="223"/>
      <c r="NBF204" s="223"/>
      <c r="NBG204" s="223"/>
      <c r="NBH204" s="223"/>
      <c r="NBI204" s="223"/>
      <c r="NBJ204" s="223"/>
      <c r="NBK204" s="223"/>
      <c r="NBL204" s="223"/>
      <c r="NBM204" s="223"/>
      <c r="NBN204" s="223"/>
      <c r="NBO204" s="223"/>
      <c r="NBP204" s="223"/>
      <c r="NBQ204" s="223"/>
      <c r="NBR204" s="223"/>
      <c r="NBS204" s="223"/>
      <c r="NBT204" s="223"/>
      <c r="NBU204" s="223"/>
      <c r="NBV204" s="223"/>
      <c r="NBW204" s="223"/>
      <c r="NBX204" s="223"/>
      <c r="NBY204" s="223"/>
      <c r="NBZ204" s="223"/>
      <c r="NCA204" s="223"/>
      <c r="NCB204" s="223"/>
      <c r="NCC204" s="223"/>
      <c r="NCD204" s="223"/>
      <c r="NCE204" s="223"/>
      <c r="NCF204" s="223"/>
      <c r="NCG204" s="223"/>
      <c r="NCH204" s="223"/>
      <c r="NCI204" s="223"/>
      <c r="NCJ204" s="223"/>
      <c r="NCK204" s="223"/>
      <c r="NCL204" s="223"/>
      <c r="NCM204" s="223"/>
      <c r="NCN204" s="223"/>
      <c r="NCO204" s="223"/>
      <c r="NCP204" s="223"/>
      <c r="NCQ204" s="223"/>
      <c r="NCR204" s="223"/>
      <c r="NCS204" s="223"/>
      <c r="NCT204" s="223"/>
      <c r="NCU204" s="223"/>
      <c r="NCV204" s="223"/>
      <c r="NCW204" s="223"/>
      <c r="NCX204" s="223"/>
      <c r="NCY204" s="223"/>
      <c r="NCZ204" s="223"/>
      <c r="NDA204" s="223"/>
      <c r="NDB204" s="223"/>
      <c r="NDC204" s="223"/>
      <c r="NDD204" s="223"/>
      <c r="NDE204" s="223"/>
      <c r="NDF204" s="223"/>
      <c r="NDG204" s="223"/>
      <c r="NDH204" s="223"/>
      <c r="NDI204" s="223"/>
      <c r="NDJ204" s="223"/>
      <c r="NDK204" s="223"/>
      <c r="NDL204" s="223"/>
      <c r="NDM204" s="223"/>
      <c r="NDN204" s="223"/>
      <c r="NDO204" s="223"/>
      <c r="NDP204" s="223"/>
      <c r="NDQ204" s="223"/>
      <c r="NDR204" s="223"/>
      <c r="NDS204" s="223"/>
      <c r="NDT204" s="223"/>
      <c r="NDU204" s="223"/>
      <c r="NDV204" s="223"/>
      <c r="NDW204" s="223"/>
      <c r="NDX204" s="223"/>
      <c r="NDY204" s="223"/>
      <c r="NDZ204" s="223"/>
      <c r="NEA204" s="223"/>
      <c r="NEB204" s="223"/>
      <c r="NEC204" s="223"/>
      <c r="NED204" s="223"/>
      <c r="NEE204" s="223"/>
      <c r="NEF204" s="223"/>
      <c r="NEG204" s="223"/>
      <c r="NEH204" s="223"/>
      <c r="NEI204" s="223"/>
      <c r="NEJ204" s="223"/>
      <c r="NEK204" s="223"/>
      <c r="NEL204" s="223"/>
      <c r="NEM204" s="223"/>
      <c r="NEN204" s="223"/>
      <c r="NEO204" s="223"/>
      <c r="NEP204" s="223"/>
      <c r="NEQ204" s="223"/>
      <c r="NER204" s="223"/>
      <c r="NES204" s="223"/>
      <c r="NET204" s="223"/>
      <c r="NEU204" s="223"/>
      <c r="NEV204" s="223"/>
      <c r="NEW204" s="223"/>
      <c r="NEX204" s="223"/>
      <c r="NEY204" s="223"/>
      <c r="NEZ204" s="223"/>
      <c r="NFA204" s="223"/>
      <c r="NFB204" s="223"/>
      <c r="NFC204" s="223"/>
      <c r="NFD204" s="223"/>
      <c r="NFE204" s="223"/>
      <c r="NFF204" s="223"/>
      <c r="NFG204" s="223"/>
      <c r="NFH204" s="223"/>
      <c r="NFI204" s="223"/>
      <c r="NFJ204" s="223"/>
      <c r="NFK204" s="223"/>
      <c r="NFL204" s="223"/>
      <c r="NFM204" s="223"/>
      <c r="NFN204" s="223"/>
      <c r="NFO204" s="223"/>
      <c r="NFP204" s="223"/>
      <c r="NFQ204" s="223"/>
      <c r="NFR204" s="223"/>
      <c r="NFS204" s="223"/>
      <c r="NFT204" s="223"/>
      <c r="NFU204" s="223"/>
      <c r="NFV204" s="223"/>
      <c r="NFW204" s="223"/>
      <c r="NFX204" s="223"/>
      <c r="NFY204" s="223"/>
      <c r="NFZ204" s="223"/>
      <c r="NGA204" s="223"/>
      <c r="NGB204" s="223"/>
      <c r="NGC204" s="223"/>
      <c r="NGD204" s="223"/>
      <c r="NGE204" s="223"/>
      <c r="NGF204" s="223"/>
      <c r="NGG204" s="223"/>
      <c r="NGH204" s="223"/>
      <c r="NGI204" s="223"/>
      <c r="NGJ204" s="223"/>
      <c r="NGK204" s="223"/>
      <c r="NGL204" s="223"/>
      <c r="NGM204" s="223"/>
      <c r="NGN204" s="223"/>
      <c r="NGO204" s="223"/>
      <c r="NGP204" s="223"/>
      <c r="NGQ204" s="223"/>
      <c r="NGR204" s="223"/>
      <c r="NGS204" s="223"/>
      <c r="NGT204" s="223"/>
      <c r="NGU204" s="223"/>
      <c r="NGV204" s="223"/>
      <c r="NGW204" s="223"/>
      <c r="NGX204" s="223"/>
      <c r="NGY204" s="223"/>
      <c r="NGZ204" s="223"/>
      <c r="NHA204" s="223"/>
      <c r="NHB204" s="223"/>
      <c r="NHC204" s="223"/>
      <c r="NHD204" s="223"/>
      <c r="NHE204" s="223"/>
      <c r="NHF204" s="223"/>
      <c r="NHG204" s="223"/>
      <c r="NHH204" s="223"/>
      <c r="NHI204" s="223"/>
      <c r="NHJ204" s="223"/>
      <c r="NHK204" s="223"/>
      <c r="NHL204" s="223"/>
      <c r="NHM204" s="223"/>
      <c r="NHN204" s="223"/>
      <c r="NHO204" s="223"/>
      <c r="NHP204" s="223"/>
      <c r="NHQ204" s="223"/>
      <c r="NHR204" s="223"/>
      <c r="NHS204" s="223"/>
      <c r="NHT204" s="223"/>
      <c r="NHU204" s="223"/>
      <c r="NHV204" s="223"/>
      <c r="NHW204" s="223"/>
      <c r="NHX204" s="223"/>
      <c r="NHY204" s="223"/>
      <c r="NHZ204" s="223"/>
      <c r="NIA204" s="223"/>
      <c r="NIB204" s="223"/>
      <c r="NIC204" s="223"/>
      <c r="NID204" s="223"/>
      <c r="NIE204" s="223"/>
      <c r="NIF204" s="223"/>
      <c r="NIG204" s="223"/>
      <c r="NIH204" s="223"/>
      <c r="NII204" s="223"/>
      <c r="NIJ204" s="223"/>
      <c r="NIK204" s="223"/>
      <c r="NIL204" s="223"/>
      <c r="NIM204" s="223"/>
      <c r="NIN204" s="223"/>
      <c r="NIO204" s="223"/>
      <c r="NIP204" s="223"/>
      <c r="NIQ204" s="223"/>
      <c r="NIR204" s="223"/>
      <c r="NIS204" s="223"/>
      <c r="NIT204" s="223"/>
      <c r="NIU204" s="223"/>
      <c r="NIV204" s="223"/>
      <c r="NIW204" s="223"/>
      <c r="NIX204" s="223"/>
      <c r="NIY204" s="223"/>
      <c r="NIZ204" s="223"/>
      <c r="NJA204" s="223"/>
      <c r="NJB204" s="223"/>
      <c r="NJC204" s="223"/>
      <c r="NJD204" s="223"/>
      <c r="NJE204" s="223"/>
      <c r="NJF204" s="223"/>
      <c r="NJG204" s="223"/>
      <c r="NJH204" s="223"/>
      <c r="NJI204" s="223"/>
      <c r="NJJ204" s="223"/>
      <c r="NJK204" s="223"/>
      <c r="NJL204" s="223"/>
      <c r="NJM204" s="223"/>
      <c r="NJN204" s="223"/>
      <c r="NJO204" s="223"/>
      <c r="NJP204" s="223"/>
      <c r="NJQ204" s="223"/>
      <c r="NJR204" s="223"/>
      <c r="NJS204" s="223"/>
      <c r="NJT204" s="223"/>
      <c r="NJU204" s="223"/>
      <c r="NJV204" s="223"/>
      <c r="NJW204" s="223"/>
      <c r="NJX204" s="223"/>
      <c r="NJY204" s="223"/>
      <c r="NJZ204" s="223"/>
      <c r="NKA204" s="223"/>
      <c r="NKB204" s="223"/>
      <c r="NKC204" s="223"/>
      <c r="NKD204" s="223"/>
      <c r="NKE204" s="223"/>
      <c r="NKF204" s="223"/>
      <c r="NKG204" s="223"/>
      <c r="NKH204" s="223"/>
      <c r="NKI204" s="223"/>
      <c r="NKJ204" s="223"/>
      <c r="NKK204" s="223"/>
      <c r="NKL204" s="223"/>
      <c r="NKM204" s="223"/>
      <c r="NKN204" s="223"/>
      <c r="NKO204" s="223"/>
      <c r="NKP204" s="223"/>
      <c r="NKQ204" s="223"/>
      <c r="NKR204" s="223"/>
      <c r="NKS204" s="223"/>
      <c r="NKT204" s="223"/>
      <c r="NKU204" s="223"/>
      <c r="NKV204" s="223"/>
      <c r="NKW204" s="223"/>
      <c r="NKX204" s="223"/>
      <c r="NKY204" s="223"/>
      <c r="NKZ204" s="223"/>
      <c r="NLA204" s="223"/>
      <c r="NLB204" s="223"/>
      <c r="NLC204" s="223"/>
      <c r="NLD204" s="223"/>
      <c r="NLE204" s="223"/>
      <c r="NLF204" s="223"/>
      <c r="NLG204" s="223"/>
      <c r="NLH204" s="223"/>
      <c r="NLI204" s="223"/>
      <c r="NLJ204" s="223"/>
      <c r="NLK204" s="223"/>
      <c r="NLL204" s="223"/>
      <c r="NLM204" s="223"/>
      <c r="NLN204" s="223"/>
      <c r="NLO204" s="223"/>
      <c r="NLP204" s="223"/>
      <c r="NLQ204" s="223"/>
      <c r="NLR204" s="223"/>
      <c r="NLS204" s="223"/>
      <c r="NLT204" s="223"/>
      <c r="NLU204" s="223"/>
      <c r="NLV204" s="223"/>
      <c r="NLW204" s="223"/>
      <c r="NLX204" s="223"/>
      <c r="NLY204" s="223"/>
      <c r="NLZ204" s="223"/>
      <c r="NMA204" s="223"/>
      <c r="NMB204" s="223"/>
      <c r="NMC204" s="223"/>
      <c r="NMD204" s="223"/>
      <c r="NME204" s="223"/>
      <c r="NMF204" s="223"/>
      <c r="NMG204" s="223"/>
      <c r="NMH204" s="223"/>
      <c r="NMI204" s="223"/>
      <c r="NMJ204" s="223"/>
      <c r="NMK204" s="223"/>
      <c r="NML204" s="223"/>
      <c r="NMM204" s="223"/>
      <c r="NMN204" s="223"/>
      <c r="NMO204" s="223"/>
      <c r="NMP204" s="223"/>
      <c r="NMQ204" s="223"/>
      <c r="NMR204" s="223"/>
      <c r="NMS204" s="223"/>
      <c r="NMT204" s="223"/>
      <c r="NMU204" s="223"/>
      <c r="NMV204" s="223"/>
      <c r="NMW204" s="223"/>
      <c r="NMX204" s="223"/>
      <c r="NMY204" s="223"/>
      <c r="NMZ204" s="223"/>
      <c r="NNA204" s="223"/>
      <c r="NNB204" s="223"/>
      <c r="NNC204" s="223"/>
      <c r="NND204" s="223"/>
      <c r="NNE204" s="223"/>
      <c r="NNF204" s="223"/>
      <c r="NNG204" s="223"/>
      <c r="NNH204" s="223"/>
      <c r="NNI204" s="223"/>
      <c r="NNJ204" s="223"/>
      <c r="NNK204" s="223"/>
      <c r="NNL204" s="223"/>
      <c r="NNM204" s="223"/>
      <c r="NNN204" s="223"/>
      <c r="NNO204" s="223"/>
      <c r="NNP204" s="223"/>
      <c r="NNQ204" s="223"/>
      <c r="NNR204" s="223"/>
      <c r="NNS204" s="223"/>
      <c r="NNT204" s="223"/>
      <c r="NNU204" s="223"/>
      <c r="NNV204" s="223"/>
      <c r="NNW204" s="223"/>
      <c r="NNX204" s="223"/>
      <c r="NNY204" s="223"/>
      <c r="NNZ204" s="223"/>
      <c r="NOA204" s="223"/>
      <c r="NOB204" s="223"/>
      <c r="NOC204" s="223"/>
      <c r="NOD204" s="223"/>
      <c r="NOE204" s="223"/>
      <c r="NOF204" s="223"/>
      <c r="NOG204" s="223"/>
      <c r="NOH204" s="223"/>
      <c r="NOI204" s="223"/>
      <c r="NOJ204" s="223"/>
      <c r="NOK204" s="223"/>
      <c r="NOL204" s="223"/>
      <c r="NOM204" s="223"/>
      <c r="NON204" s="223"/>
      <c r="NOO204" s="223"/>
      <c r="NOP204" s="223"/>
      <c r="NOQ204" s="223"/>
      <c r="NOR204" s="223"/>
      <c r="NOS204" s="223"/>
      <c r="NOT204" s="223"/>
      <c r="NOU204" s="223"/>
      <c r="NOV204" s="223"/>
      <c r="NOW204" s="223"/>
      <c r="NOX204" s="223"/>
      <c r="NOY204" s="223"/>
      <c r="NOZ204" s="223"/>
      <c r="NPA204" s="223"/>
      <c r="NPB204" s="223"/>
      <c r="NPC204" s="223"/>
      <c r="NPD204" s="223"/>
      <c r="NPE204" s="223"/>
      <c r="NPF204" s="223"/>
      <c r="NPG204" s="223"/>
      <c r="NPH204" s="223"/>
      <c r="NPI204" s="223"/>
      <c r="NPJ204" s="223"/>
      <c r="NPK204" s="223"/>
      <c r="NPL204" s="223"/>
      <c r="NPM204" s="223"/>
      <c r="NPN204" s="223"/>
      <c r="NPO204" s="223"/>
      <c r="NPP204" s="223"/>
      <c r="NPQ204" s="223"/>
      <c r="NPR204" s="223"/>
      <c r="NPS204" s="223"/>
      <c r="NPT204" s="223"/>
      <c r="NPU204" s="223"/>
      <c r="NPV204" s="223"/>
      <c r="NPW204" s="223"/>
      <c r="NPX204" s="223"/>
      <c r="NPY204" s="223"/>
      <c r="NPZ204" s="223"/>
      <c r="NQA204" s="223"/>
      <c r="NQB204" s="223"/>
      <c r="NQC204" s="223"/>
      <c r="NQD204" s="223"/>
      <c r="NQE204" s="223"/>
      <c r="NQF204" s="223"/>
      <c r="NQG204" s="223"/>
      <c r="NQH204" s="223"/>
      <c r="NQI204" s="223"/>
      <c r="NQJ204" s="223"/>
      <c r="NQK204" s="223"/>
      <c r="NQL204" s="223"/>
      <c r="NQM204" s="223"/>
      <c r="NQN204" s="223"/>
      <c r="NQO204" s="223"/>
      <c r="NQP204" s="223"/>
      <c r="NQQ204" s="223"/>
      <c r="NQR204" s="223"/>
      <c r="NQS204" s="223"/>
      <c r="NQT204" s="223"/>
      <c r="NQU204" s="223"/>
      <c r="NQV204" s="223"/>
      <c r="NQW204" s="223"/>
      <c r="NQX204" s="223"/>
      <c r="NQY204" s="223"/>
      <c r="NQZ204" s="223"/>
      <c r="NRA204" s="223"/>
      <c r="NRB204" s="223"/>
      <c r="NRC204" s="223"/>
      <c r="NRD204" s="223"/>
      <c r="NRE204" s="223"/>
      <c r="NRF204" s="223"/>
      <c r="NRG204" s="223"/>
      <c r="NRH204" s="223"/>
      <c r="NRI204" s="223"/>
      <c r="NRJ204" s="223"/>
      <c r="NRK204" s="223"/>
      <c r="NRL204" s="223"/>
      <c r="NRM204" s="223"/>
      <c r="NRN204" s="223"/>
      <c r="NRO204" s="223"/>
      <c r="NRP204" s="223"/>
      <c r="NRQ204" s="223"/>
      <c r="NRR204" s="223"/>
      <c r="NRS204" s="223"/>
      <c r="NRT204" s="223"/>
      <c r="NRU204" s="223"/>
      <c r="NRV204" s="223"/>
      <c r="NRW204" s="223"/>
      <c r="NRX204" s="223"/>
      <c r="NRY204" s="223"/>
      <c r="NRZ204" s="223"/>
      <c r="NSA204" s="223"/>
      <c r="NSB204" s="223"/>
      <c r="NSC204" s="223"/>
      <c r="NSD204" s="223"/>
      <c r="NSE204" s="223"/>
      <c r="NSF204" s="223"/>
      <c r="NSG204" s="223"/>
      <c r="NSH204" s="223"/>
      <c r="NSI204" s="223"/>
      <c r="NSJ204" s="223"/>
      <c r="NSK204" s="223"/>
      <c r="NSL204" s="223"/>
      <c r="NSM204" s="223"/>
      <c r="NSN204" s="223"/>
      <c r="NSO204" s="223"/>
      <c r="NSP204" s="223"/>
      <c r="NSQ204" s="223"/>
      <c r="NSR204" s="223"/>
      <c r="NSS204" s="223"/>
      <c r="NST204" s="223"/>
      <c r="NSU204" s="223"/>
      <c r="NSV204" s="223"/>
      <c r="NSW204" s="223"/>
      <c r="NSX204" s="223"/>
      <c r="NSY204" s="223"/>
      <c r="NSZ204" s="223"/>
      <c r="NTA204" s="223"/>
      <c r="NTB204" s="223"/>
      <c r="NTC204" s="223"/>
      <c r="NTD204" s="223"/>
      <c r="NTE204" s="223"/>
      <c r="NTF204" s="223"/>
      <c r="NTG204" s="223"/>
      <c r="NTH204" s="223"/>
      <c r="NTI204" s="223"/>
      <c r="NTJ204" s="223"/>
      <c r="NTK204" s="223"/>
      <c r="NTL204" s="223"/>
      <c r="NTM204" s="223"/>
      <c r="NTN204" s="223"/>
      <c r="NTO204" s="223"/>
      <c r="NTP204" s="223"/>
      <c r="NTQ204" s="223"/>
      <c r="NTR204" s="223"/>
      <c r="NTS204" s="223"/>
      <c r="NTT204" s="223"/>
      <c r="NTU204" s="223"/>
      <c r="NTV204" s="223"/>
      <c r="NTW204" s="223"/>
      <c r="NTX204" s="223"/>
      <c r="NTY204" s="223"/>
      <c r="NTZ204" s="223"/>
      <c r="NUA204" s="223"/>
      <c r="NUB204" s="223"/>
      <c r="NUC204" s="223"/>
      <c r="NUD204" s="223"/>
      <c r="NUE204" s="223"/>
      <c r="NUF204" s="223"/>
      <c r="NUG204" s="223"/>
      <c r="NUH204" s="223"/>
      <c r="NUI204" s="223"/>
      <c r="NUJ204" s="223"/>
      <c r="NUK204" s="223"/>
      <c r="NUL204" s="223"/>
      <c r="NUM204" s="223"/>
      <c r="NUN204" s="223"/>
      <c r="NUO204" s="223"/>
      <c r="NUP204" s="223"/>
      <c r="NUQ204" s="223"/>
      <c r="NUR204" s="223"/>
      <c r="NUS204" s="223"/>
      <c r="NUT204" s="223"/>
      <c r="NUU204" s="223"/>
      <c r="NUV204" s="223"/>
      <c r="NUW204" s="223"/>
      <c r="NUX204" s="223"/>
      <c r="NUY204" s="223"/>
      <c r="NUZ204" s="223"/>
      <c r="NVA204" s="223"/>
      <c r="NVB204" s="223"/>
      <c r="NVC204" s="223"/>
      <c r="NVD204" s="223"/>
      <c r="NVE204" s="223"/>
      <c r="NVF204" s="223"/>
      <c r="NVG204" s="223"/>
      <c r="NVH204" s="223"/>
      <c r="NVI204" s="223"/>
      <c r="NVJ204" s="223"/>
      <c r="NVK204" s="223"/>
      <c r="NVL204" s="223"/>
      <c r="NVM204" s="223"/>
      <c r="NVN204" s="223"/>
      <c r="NVO204" s="223"/>
      <c r="NVP204" s="223"/>
      <c r="NVQ204" s="223"/>
      <c r="NVR204" s="223"/>
      <c r="NVS204" s="223"/>
      <c r="NVT204" s="223"/>
      <c r="NVU204" s="223"/>
      <c r="NVV204" s="223"/>
      <c r="NVW204" s="223"/>
      <c r="NVX204" s="223"/>
      <c r="NVY204" s="223"/>
      <c r="NVZ204" s="223"/>
      <c r="NWA204" s="223"/>
      <c r="NWB204" s="223"/>
      <c r="NWC204" s="223"/>
      <c r="NWD204" s="223"/>
      <c r="NWE204" s="223"/>
      <c r="NWF204" s="223"/>
      <c r="NWG204" s="223"/>
      <c r="NWH204" s="223"/>
      <c r="NWI204" s="223"/>
      <c r="NWJ204" s="223"/>
      <c r="NWK204" s="223"/>
      <c r="NWL204" s="223"/>
      <c r="NWM204" s="223"/>
      <c r="NWN204" s="223"/>
      <c r="NWO204" s="223"/>
      <c r="NWP204" s="223"/>
      <c r="NWQ204" s="223"/>
      <c r="NWR204" s="223"/>
      <c r="NWS204" s="223"/>
      <c r="NWT204" s="223"/>
      <c r="NWU204" s="223"/>
      <c r="NWV204" s="223"/>
      <c r="NWW204" s="223"/>
      <c r="NWX204" s="223"/>
      <c r="NWY204" s="223"/>
      <c r="NWZ204" s="223"/>
      <c r="NXA204" s="223"/>
      <c r="NXB204" s="223"/>
      <c r="NXC204" s="223"/>
      <c r="NXD204" s="223"/>
      <c r="NXE204" s="223"/>
      <c r="NXF204" s="223"/>
      <c r="NXG204" s="223"/>
      <c r="NXH204" s="223"/>
      <c r="NXI204" s="223"/>
      <c r="NXJ204" s="223"/>
      <c r="NXK204" s="223"/>
      <c r="NXL204" s="223"/>
      <c r="NXM204" s="223"/>
      <c r="NXN204" s="223"/>
      <c r="NXO204" s="223"/>
      <c r="NXP204" s="223"/>
      <c r="NXQ204" s="223"/>
      <c r="NXR204" s="223"/>
      <c r="NXS204" s="223"/>
      <c r="NXT204" s="223"/>
      <c r="NXU204" s="223"/>
      <c r="NXV204" s="223"/>
      <c r="NXW204" s="223"/>
      <c r="NXX204" s="223"/>
      <c r="NXY204" s="223"/>
      <c r="NXZ204" s="223"/>
      <c r="NYA204" s="223"/>
      <c r="NYB204" s="223"/>
      <c r="NYC204" s="223"/>
      <c r="NYD204" s="223"/>
      <c r="NYE204" s="223"/>
      <c r="NYF204" s="223"/>
      <c r="NYG204" s="223"/>
      <c r="NYH204" s="223"/>
      <c r="NYI204" s="223"/>
      <c r="NYJ204" s="223"/>
      <c r="NYK204" s="223"/>
      <c r="NYL204" s="223"/>
      <c r="NYM204" s="223"/>
      <c r="NYN204" s="223"/>
      <c r="NYO204" s="223"/>
      <c r="NYP204" s="223"/>
      <c r="NYQ204" s="223"/>
      <c r="NYR204" s="223"/>
      <c r="NYS204" s="223"/>
      <c r="NYT204" s="223"/>
      <c r="NYU204" s="223"/>
      <c r="NYV204" s="223"/>
      <c r="NYW204" s="223"/>
      <c r="NYX204" s="223"/>
      <c r="NYY204" s="223"/>
      <c r="NYZ204" s="223"/>
      <c r="NZA204" s="223"/>
      <c r="NZB204" s="223"/>
      <c r="NZC204" s="223"/>
      <c r="NZD204" s="223"/>
      <c r="NZE204" s="223"/>
      <c r="NZF204" s="223"/>
      <c r="NZG204" s="223"/>
      <c r="NZH204" s="223"/>
      <c r="NZI204" s="223"/>
      <c r="NZJ204" s="223"/>
      <c r="NZK204" s="223"/>
      <c r="NZL204" s="223"/>
      <c r="NZM204" s="223"/>
      <c r="NZN204" s="223"/>
      <c r="NZO204" s="223"/>
      <c r="NZP204" s="223"/>
      <c r="NZQ204" s="223"/>
      <c r="NZR204" s="223"/>
      <c r="NZS204" s="223"/>
      <c r="NZT204" s="223"/>
      <c r="NZU204" s="223"/>
      <c r="NZV204" s="223"/>
      <c r="NZW204" s="223"/>
      <c r="NZX204" s="223"/>
      <c r="NZY204" s="223"/>
      <c r="NZZ204" s="223"/>
      <c r="OAA204" s="223"/>
      <c r="OAB204" s="223"/>
      <c r="OAC204" s="223"/>
      <c r="OAD204" s="223"/>
      <c r="OAE204" s="223"/>
      <c r="OAF204" s="223"/>
      <c r="OAG204" s="223"/>
      <c r="OAH204" s="223"/>
      <c r="OAI204" s="223"/>
      <c r="OAJ204" s="223"/>
      <c r="OAK204" s="223"/>
      <c r="OAL204" s="223"/>
      <c r="OAM204" s="223"/>
      <c r="OAN204" s="223"/>
      <c r="OAO204" s="223"/>
      <c r="OAP204" s="223"/>
      <c r="OAQ204" s="223"/>
      <c r="OAR204" s="223"/>
      <c r="OAS204" s="223"/>
      <c r="OAT204" s="223"/>
      <c r="OAU204" s="223"/>
      <c r="OAV204" s="223"/>
      <c r="OAW204" s="223"/>
      <c r="OAX204" s="223"/>
      <c r="OAY204" s="223"/>
      <c r="OAZ204" s="223"/>
      <c r="OBA204" s="223"/>
      <c r="OBB204" s="223"/>
      <c r="OBC204" s="223"/>
      <c r="OBD204" s="223"/>
      <c r="OBE204" s="223"/>
      <c r="OBF204" s="223"/>
      <c r="OBG204" s="223"/>
      <c r="OBH204" s="223"/>
      <c r="OBI204" s="223"/>
      <c r="OBJ204" s="223"/>
      <c r="OBK204" s="223"/>
      <c r="OBL204" s="223"/>
      <c r="OBM204" s="223"/>
      <c r="OBN204" s="223"/>
      <c r="OBO204" s="223"/>
      <c r="OBP204" s="223"/>
      <c r="OBQ204" s="223"/>
      <c r="OBR204" s="223"/>
      <c r="OBS204" s="223"/>
      <c r="OBT204" s="223"/>
      <c r="OBU204" s="223"/>
      <c r="OBV204" s="223"/>
      <c r="OBW204" s="223"/>
      <c r="OBX204" s="223"/>
      <c r="OBY204" s="223"/>
      <c r="OBZ204" s="223"/>
      <c r="OCA204" s="223"/>
      <c r="OCB204" s="223"/>
      <c r="OCC204" s="223"/>
      <c r="OCD204" s="223"/>
      <c r="OCE204" s="223"/>
      <c r="OCF204" s="223"/>
      <c r="OCG204" s="223"/>
      <c r="OCH204" s="223"/>
      <c r="OCI204" s="223"/>
      <c r="OCJ204" s="223"/>
      <c r="OCK204" s="223"/>
      <c r="OCL204" s="223"/>
      <c r="OCM204" s="223"/>
      <c r="OCN204" s="223"/>
      <c r="OCO204" s="223"/>
      <c r="OCP204" s="223"/>
      <c r="OCQ204" s="223"/>
      <c r="OCR204" s="223"/>
      <c r="OCS204" s="223"/>
      <c r="OCT204" s="223"/>
      <c r="OCU204" s="223"/>
      <c r="OCV204" s="223"/>
      <c r="OCW204" s="223"/>
      <c r="OCX204" s="223"/>
      <c r="OCY204" s="223"/>
      <c r="OCZ204" s="223"/>
      <c r="ODA204" s="223"/>
      <c r="ODB204" s="223"/>
      <c r="ODC204" s="223"/>
      <c r="ODD204" s="223"/>
      <c r="ODE204" s="223"/>
      <c r="ODF204" s="223"/>
      <c r="ODG204" s="223"/>
      <c r="ODH204" s="223"/>
      <c r="ODI204" s="223"/>
      <c r="ODJ204" s="223"/>
      <c r="ODK204" s="223"/>
      <c r="ODL204" s="223"/>
      <c r="ODM204" s="223"/>
      <c r="ODN204" s="223"/>
      <c r="ODO204" s="223"/>
      <c r="ODP204" s="223"/>
      <c r="ODQ204" s="223"/>
      <c r="ODR204" s="223"/>
      <c r="ODS204" s="223"/>
      <c r="ODT204" s="223"/>
      <c r="ODU204" s="223"/>
      <c r="ODV204" s="223"/>
      <c r="ODW204" s="223"/>
      <c r="ODX204" s="223"/>
      <c r="ODY204" s="223"/>
      <c r="ODZ204" s="223"/>
      <c r="OEA204" s="223"/>
      <c r="OEB204" s="223"/>
      <c r="OEC204" s="223"/>
      <c r="OED204" s="223"/>
      <c r="OEE204" s="223"/>
      <c r="OEF204" s="223"/>
      <c r="OEG204" s="223"/>
      <c r="OEH204" s="223"/>
      <c r="OEI204" s="223"/>
      <c r="OEJ204" s="223"/>
      <c r="OEK204" s="223"/>
      <c r="OEL204" s="223"/>
      <c r="OEM204" s="223"/>
      <c r="OEN204" s="223"/>
      <c r="OEO204" s="223"/>
      <c r="OEP204" s="223"/>
      <c r="OEQ204" s="223"/>
      <c r="OER204" s="223"/>
      <c r="OES204" s="223"/>
      <c r="OET204" s="223"/>
      <c r="OEU204" s="223"/>
      <c r="OEV204" s="223"/>
      <c r="OEW204" s="223"/>
      <c r="OEX204" s="223"/>
      <c r="OEY204" s="223"/>
      <c r="OEZ204" s="223"/>
      <c r="OFA204" s="223"/>
      <c r="OFB204" s="223"/>
      <c r="OFC204" s="223"/>
      <c r="OFD204" s="223"/>
      <c r="OFE204" s="223"/>
      <c r="OFF204" s="223"/>
      <c r="OFG204" s="223"/>
      <c r="OFH204" s="223"/>
      <c r="OFI204" s="223"/>
      <c r="OFJ204" s="223"/>
      <c r="OFK204" s="223"/>
      <c r="OFL204" s="223"/>
      <c r="OFM204" s="223"/>
      <c r="OFN204" s="223"/>
      <c r="OFO204" s="223"/>
      <c r="OFP204" s="223"/>
      <c r="OFQ204" s="223"/>
      <c r="OFR204" s="223"/>
      <c r="OFS204" s="223"/>
      <c r="OFT204" s="223"/>
      <c r="OFU204" s="223"/>
      <c r="OFV204" s="223"/>
      <c r="OFW204" s="223"/>
      <c r="OFX204" s="223"/>
      <c r="OFY204" s="223"/>
      <c r="OFZ204" s="223"/>
      <c r="OGA204" s="223"/>
      <c r="OGB204" s="223"/>
      <c r="OGC204" s="223"/>
      <c r="OGD204" s="223"/>
      <c r="OGE204" s="223"/>
      <c r="OGF204" s="223"/>
      <c r="OGG204" s="223"/>
      <c r="OGH204" s="223"/>
      <c r="OGI204" s="223"/>
      <c r="OGJ204" s="223"/>
      <c r="OGK204" s="223"/>
      <c r="OGL204" s="223"/>
      <c r="OGM204" s="223"/>
      <c r="OGN204" s="223"/>
      <c r="OGO204" s="223"/>
      <c r="OGP204" s="223"/>
      <c r="OGQ204" s="223"/>
      <c r="OGR204" s="223"/>
      <c r="OGS204" s="223"/>
      <c r="OGT204" s="223"/>
      <c r="OGU204" s="223"/>
      <c r="OGV204" s="223"/>
      <c r="OGW204" s="223"/>
      <c r="OGX204" s="223"/>
      <c r="OGY204" s="223"/>
      <c r="OGZ204" s="223"/>
      <c r="OHA204" s="223"/>
      <c r="OHB204" s="223"/>
      <c r="OHC204" s="223"/>
      <c r="OHD204" s="223"/>
      <c r="OHE204" s="223"/>
      <c r="OHF204" s="223"/>
      <c r="OHG204" s="223"/>
      <c r="OHH204" s="223"/>
      <c r="OHI204" s="223"/>
      <c r="OHJ204" s="223"/>
      <c r="OHK204" s="223"/>
      <c r="OHL204" s="223"/>
      <c r="OHM204" s="223"/>
      <c r="OHN204" s="223"/>
      <c r="OHO204" s="223"/>
      <c r="OHP204" s="223"/>
      <c r="OHQ204" s="223"/>
      <c r="OHR204" s="223"/>
      <c r="OHS204" s="223"/>
      <c r="OHT204" s="223"/>
      <c r="OHU204" s="223"/>
      <c r="OHV204" s="223"/>
      <c r="OHW204" s="223"/>
      <c r="OHX204" s="223"/>
      <c r="OHY204" s="223"/>
      <c r="OHZ204" s="223"/>
      <c r="OIA204" s="223"/>
      <c r="OIB204" s="223"/>
      <c r="OIC204" s="223"/>
      <c r="OID204" s="223"/>
      <c r="OIE204" s="223"/>
      <c r="OIF204" s="223"/>
      <c r="OIG204" s="223"/>
      <c r="OIH204" s="223"/>
      <c r="OII204" s="223"/>
      <c r="OIJ204" s="223"/>
      <c r="OIK204" s="223"/>
      <c r="OIL204" s="223"/>
      <c r="OIM204" s="223"/>
      <c r="OIN204" s="223"/>
      <c r="OIO204" s="223"/>
      <c r="OIP204" s="223"/>
      <c r="OIQ204" s="223"/>
      <c r="OIR204" s="223"/>
      <c r="OIS204" s="223"/>
      <c r="OIT204" s="223"/>
      <c r="OIU204" s="223"/>
      <c r="OIV204" s="223"/>
      <c r="OIW204" s="223"/>
      <c r="OIX204" s="223"/>
      <c r="OIY204" s="223"/>
      <c r="OIZ204" s="223"/>
      <c r="OJA204" s="223"/>
      <c r="OJB204" s="223"/>
      <c r="OJC204" s="223"/>
      <c r="OJD204" s="223"/>
      <c r="OJE204" s="223"/>
      <c r="OJF204" s="223"/>
      <c r="OJG204" s="223"/>
      <c r="OJH204" s="223"/>
      <c r="OJI204" s="223"/>
      <c r="OJJ204" s="223"/>
      <c r="OJK204" s="223"/>
      <c r="OJL204" s="223"/>
      <c r="OJM204" s="223"/>
      <c r="OJN204" s="223"/>
      <c r="OJO204" s="223"/>
      <c r="OJP204" s="223"/>
      <c r="OJQ204" s="223"/>
      <c r="OJR204" s="223"/>
      <c r="OJS204" s="223"/>
      <c r="OJT204" s="223"/>
      <c r="OJU204" s="223"/>
      <c r="OJV204" s="223"/>
      <c r="OJW204" s="223"/>
      <c r="OJX204" s="223"/>
      <c r="OJY204" s="223"/>
      <c r="OJZ204" s="223"/>
      <c r="OKA204" s="223"/>
      <c r="OKB204" s="223"/>
      <c r="OKC204" s="223"/>
      <c r="OKD204" s="223"/>
      <c r="OKE204" s="223"/>
      <c r="OKF204" s="223"/>
      <c r="OKG204" s="223"/>
      <c r="OKH204" s="223"/>
      <c r="OKI204" s="223"/>
      <c r="OKJ204" s="223"/>
      <c r="OKK204" s="223"/>
      <c r="OKL204" s="223"/>
      <c r="OKM204" s="223"/>
      <c r="OKN204" s="223"/>
      <c r="OKO204" s="223"/>
      <c r="OKP204" s="223"/>
      <c r="OKQ204" s="223"/>
      <c r="OKR204" s="223"/>
      <c r="OKS204" s="223"/>
      <c r="OKT204" s="223"/>
      <c r="OKU204" s="223"/>
      <c r="OKV204" s="223"/>
      <c r="OKW204" s="223"/>
      <c r="OKX204" s="223"/>
      <c r="OKY204" s="223"/>
      <c r="OKZ204" s="223"/>
      <c r="OLA204" s="223"/>
      <c r="OLB204" s="223"/>
      <c r="OLC204" s="223"/>
      <c r="OLD204" s="223"/>
      <c r="OLE204" s="223"/>
      <c r="OLF204" s="223"/>
      <c r="OLG204" s="223"/>
      <c r="OLH204" s="223"/>
      <c r="OLI204" s="223"/>
      <c r="OLJ204" s="223"/>
      <c r="OLK204" s="223"/>
      <c r="OLL204" s="223"/>
      <c r="OLM204" s="223"/>
      <c r="OLN204" s="223"/>
      <c r="OLO204" s="223"/>
      <c r="OLP204" s="223"/>
      <c r="OLQ204" s="223"/>
      <c r="OLR204" s="223"/>
      <c r="OLS204" s="223"/>
      <c r="OLT204" s="223"/>
      <c r="OLU204" s="223"/>
      <c r="OLV204" s="223"/>
      <c r="OLW204" s="223"/>
      <c r="OLX204" s="223"/>
      <c r="OLY204" s="223"/>
      <c r="OLZ204" s="223"/>
      <c r="OMA204" s="223"/>
      <c r="OMB204" s="223"/>
      <c r="OMC204" s="223"/>
      <c r="OMD204" s="223"/>
      <c r="OME204" s="223"/>
      <c r="OMF204" s="223"/>
      <c r="OMG204" s="223"/>
      <c r="OMH204" s="223"/>
      <c r="OMI204" s="223"/>
      <c r="OMJ204" s="223"/>
      <c r="OMK204" s="223"/>
      <c r="OML204" s="223"/>
      <c r="OMM204" s="223"/>
      <c r="OMN204" s="223"/>
      <c r="OMO204" s="223"/>
      <c r="OMP204" s="223"/>
      <c r="OMQ204" s="223"/>
      <c r="OMR204" s="223"/>
      <c r="OMS204" s="223"/>
      <c r="OMT204" s="223"/>
      <c r="OMU204" s="223"/>
      <c r="OMV204" s="223"/>
      <c r="OMW204" s="223"/>
      <c r="OMX204" s="223"/>
      <c r="OMY204" s="223"/>
      <c r="OMZ204" s="223"/>
      <c r="ONA204" s="223"/>
      <c r="ONB204" s="223"/>
      <c r="ONC204" s="223"/>
      <c r="OND204" s="223"/>
      <c r="ONE204" s="223"/>
      <c r="ONF204" s="223"/>
      <c r="ONG204" s="223"/>
      <c r="ONH204" s="223"/>
      <c r="ONI204" s="223"/>
      <c r="ONJ204" s="223"/>
      <c r="ONK204" s="223"/>
      <c r="ONL204" s="223"/>
      <c r="ONM204" s="223"/>
      <c r="ONN204" s="223"/>
      <c r="ONO204" s="223"/>
      <c r="ONP204" s="223"/>
      <c r="ONQ204" s="223"/>
      <c r="ONR204" s="223"/>
      <c r="ONS204" s="223"/>
      <c r="ONT204" s="223"/>
      <c r="ONU204" s="223"/>
      <c r="ONV204" s="223"/>
      <c r="ONW204" s="223"/>
      <c r="ONX204" s="223"/>
      <c r="ONY204" s="223"/>
      <c r="ONZ204" s="223"/>
      <c r="OOA204" s="223"/>
      <c r="OOB204" s="223"/>
      <c r="OOC204" s="223"/>
      <c r="OOD204" s="223"/>
      <c r="OOE204" s="223"/>
      <c r="OOF204" s="223"/>
      <c r="OOG204" s="223"/>
      <c r="OOH204" s="223"/>
      <c r="OOI204" s="223"/>
      <c r="OOJ204" s="223"/>
      <c r="OOK204" s="223"/>
      <c r="OOL204" s="223"/>
      <c r="OOM204" s="223"/>
      <c r="OON204" s="223"/>
      <c r="OOO204" s="223"/>
      <c r="OOP204" s="223"/>
      <c r="OOQ204" s="223"/>
      <c r="OOR204" s="223"/>
      <c r="OOS204" s="223"/>
      <c r="OOT204" s="223"/>
      <c r="OOU204" s="223"/>
      <c r="OOV204" s="223"/>
      <c r="OOW204" s="223"/>
      <c r="OOX204" s="223"/>
      <c r="OOY204" s="223"/>
      <c r="OOZ204" s="223"/>
      <c r="OPA204" s="223"/>
      <c r="OPB204" s="223"/>
      <c r="OPC204" s="223"/>
      <c r="OPD204" s="223"/>
      <c r="OPE204" s="223"/>
      <c r="OPF204" s="223"/>
      <c r="OPG204" s="223"/>
      <c r="OPH204" s="223"/>
      <c r="OPI204" s="223"/>
      <c r="OPJ204" s="223"/>
      <c r="OPK204" s="223"/>
      <c r="OPL204" s="223"/>
      <c r="OPM204" s="223"/>
      <c r="OPN204" s="223"/>
      <c r="OPO204" s="223"/>
      <c r="OPP204" s="223"/>
      <c r="OPQ204" s="223"/>
      <c r="OPR204" s="223"/>
      <c r="OPS204" s="223"/>
      <c r="OPT204" s="223"/>
      <c r="OPU204" s="223"/>
      <c r="OPV204" s="223"/>
      <c r="OPW204" s="223"/>
      <c r="OPX204" s="223"/>
      <c r="OPY204" s="223"/>
      <c r="OPZ204" s="223"/>
      <c r="OQA204" s="223"/>
      <c r="OQB204" s="223"/>
      <c r="OQC204" s="223"/>
      <c r="OQD204" s="223"/>
      <c r="OQE204" s="223"/>
      <c r="OQF204" s="223"/>
      <c r="OQG204" s="223"/>
      <c r="OQH204" s="223"/>
      <c r="OQI204" s="223"/>
      <c r="OQJ204" s="223"/>
      <c r="OQK204" s="223"/>
      <c r="OQL204" s="223"/>
      <c r="OQM204" s="223"/>
      <c r="OQN204" s="223"/>
      <c r="OQO204" s="223"/>
      <c r="OQP204" s="223"/>
      <c r="OQQ204" s="223"/>
      <c r="OQR204" s="223"/>
      <c r="OQS204" s="223"/>
      <c r="OQT204" s="223"/>
      <c r="OQU204" s="223"/>
      <c r="OQV204" s="223"/>
      <c r="OQW204" s="223"/>
      <c r="OQX204" s="223"/>
      <c r="OQY204" s="223"/>
      <c r="OQZ204" s="223"/>
      <c r="ORA204" s="223"/>
      <c r="ORB204" s="223"/>
      <c r="ORC204" s="223"/>
      <c r="ORD204" s="223"/>
      <c r="ORE204" s="223"/>
      <c r="ORF204" s="223"/>
      <c r="ORG204" s="223"/>
      <c r="ORH204" s="223"/>
      <c r="ORI204" s="223"/>
      <c r="ORJ204" s="223"/>
      <c r="ORK204" s="223"/>
      <c r="ORL204" s="223"/>
      <c r="ORM204" s="223"/>
      <c r="ORN204" s="223"/>
      <c r="ORO204" s="223"/>
      <c r="ORP204" s="223"/>
      <c r="ORQ204" s="223"/>
      <c r="ORR204" s="223"/>
      <c r="ORS204" s="223"/>
      <c r="ORT204" s="223"/>
      <c r="ORU204" s="223"/>
      <c r="ORV204" s="223"/>
      <c r="ORW204" s="223"/>
      <c r="ORX204" s="223"/>
      <c r="ORY204" s="223"/>
      <c r="ORZ204" s="223"/>
      <c r="OSA204" s="223"/>
      <c r="OSB204" s="223"/>
      <c r="OSC204" s="223"/>
      <c r="OSD204" s="223"/>
      <c r="OSE204" s="223"/>
      <c r="OSF204" s="223"/>
      <c r="OSG204" s="223"/>
      <c r="OSH204" s="223"/>
      <c r="OSI204" s="223"/>
      <c r="OSJ204" s="223"/>
      <c r="OSK204" s="223"/>
      <c r="OSL204" s="223"/>
      <c r="OSM204" s="223"/>
      <c r="OSN204" s="223"/>
      <c r="OSO204" s="223"/>
      <c r="OSP204" s="223"/>
      <c r="OSQ204" s="223"/>
      <c r="OSR204" s="223"/>
      <c r="OSS204" s="223"/>
      <c r="OST204" s="223"/>
      <c r="OSU204" s="223"/>
      <c r="OSV204" s="223"/>
      <c r="OSW204" s="223"/>
      <c r="OSX204" s="223"/>
      <c r="OSY204" s="223"/>
      <c r="OSZ204" s="223"/>
      <c r="OTA204" s="223"/>
      <c r="OTB204" s="223"/>
      <c r="OTC204" s="223"/>
      <c r="OTD204" s="223"/>
      <c r="OTE204" s="223"/>
      <c r="OTF204" s="223"/>
      <c r="OTG204" s="223"/>
      <c r="OTH204" s="223"/>
      <c r="OTI204" s="223"/>
      <c r="OTJ204" s="223"/>
      <c r="OTK204" s="223"/>
      <c r="OTL204" s="223"/>
      <c r="OTM204" s="223"/>
      <c r="OTN204" s="223"/>
      <c r="OTO204" s="223"/>
      <c r="OTP204" s="223"/>
      <c r="OTQ204" s="223"/>
      <c r="OTR204" s="223"/>
      <c r="OTS204" s="223"/>
      <c r="OTT204" s="223"/>
      <c r="OTU204" s="223"/>
      <c r="OTV204" s="223"/>
      <c r="OTW204" s="223"/>
      <c r="OTX204" s="223"/>
      <c r="OTY204" s="223"/>
      <c r="OTZ204" s="223"/>
      <c r="OUA204" s="223"/>
      <c r="OUB204" s="223"/>
      <c r="OUC204" s="223"/>
      <c r="OUD204" s="223"/>
      <c r="OUE204" s="223"/>
      <c r="OUF204" s="223"/>
      <c r="OUG204" s="223"/>
      <c r="OUH204" s="223"/>
      <c r="OUI204" s="223"/>
      <c r="OUJ204" s="223"/>
      <c r="OUK204" s="223"/>
      <c r="OUL204" s="223"/>
      <c r="OUM204" s="223"/>
      <c r="OUN204" s="223"/>
      <c r="OUO204" s="223"/>
      <c r="OUP204" s="223"/>
      <c r="OUQ204" s="223"/>
      <c r="OUR204" s="223"/>
      <c r="OUS204" s="223"/>
      <c r="OUT204" s="223"/>
      <c r="OUU204" s="223"/>
      <c r="OUV204" s="223"/>
      <c r="OUW204" s="223"/>
      <c r="OUX204" s="223"/>
      <c r="OUY204" s="223"/>
      <c r="OUZ204" s="223"/>
      <c r="OVA204" s="223"/>
      <c r="OVB204" s="223"/>
      <c r="OVC204" s="223"/>
      <c r="OVD204" s="223"/>
      <c r="OVE204" s="223"/>
      <c r="OVF204" s="223"/>
      <c r="OVG204" s="223"/>
      <c r="OVH204" s="223"/>
      <c r="OVI204" s="223"/>
      <c r="OVJ204" s="223"/>
      <c r="OVK204" s="223"/>
      <c r="OVL204" s="223"/>
      <c r="OVM204" s="223"/>
      <c r="OVN204" s="223"/>
      <c r="OVO204" s="223"/>
      <c r="OVP204" s="223"/>
      <c r="OVQ204" s="223"/>
      <c r="OVR204" s="223"/>
      <c r="OVS204" s="223"/>
      <c r="OVT204" s="223"/>
      <c r="OVU204" s="223"/>
      <c r="OVV204" s="223"/>
      <c r="OVW204" s="223"/>
      <c r="OVX204" s="223"/>
      <c r="OVY204" s="223"/>
      <c r="OVZ204" s="223"/>
      <c r="OWA204" s="223"/>
      <c r="OWB204" s="223"/>
      <c r="OWC204" s="223"/>
      <c r="OWD204" s="223"/>
      <c r="OWE204" s="223"/>
      <c r="OWF204" s="223"/>
      <c r="OWG204" s="223"/>
      <c r="OWH204" s="223"/>
      <c r="OWI204" s="223"/>
      <c r="OWJ204" s="223"/>
      <c r="OWK204" s="223"/>
      <c r="OWL204" s="223"/>
      <c r="OWM204" s="223"/>
      <c r="OWN204" s="223"/>
      <c r="OWO204" s="223"/>
      <c r="OWP204" s="223"/>
      <c r="OWQ204" s="223"/>
      <c r="OWR204" s="223"/>
      <c r="OWS204" s="223"/>
      <c r="OWT204" s="223"/>
      <c r="OWU204" s="223"/>
      <c r="OWV204" s="223"/>
      <c r="OWW204" s="223"/>
      <c r="OWX204" s="223"/>
      <c r="OWY204" s="223"/>
      <c r="OWZ204" s="223"/>
      <c r="OXA204" s="223"/>
      <c r="OXB204" s="223"/>
      <c r="OXC204" s="223"/>
      <c r="OXD204" s="223"/>
      <c r="OXE204" s="223"/>
      <c r="OXF204" s="223"/>
      <c r="OXG204" s="223"/>
      <c r="OXH204" s="223"/>
      <c r="OXI204" s="223"/>
      <c r="OXJ204" s="223"/>
      <c r="OXK204" s="223"/>
      <c r="OXL204" s="223"/>
      <c r="OXM204" s="223"/>
      <c r="OXN204" s="223"/>
      <c r="OXO204" s="223"/>
      <c r="OXP204" s="223"/>
      <c r="OXQ204" s="223"/>
      <c r="OXR204" s="223"/>
      <c r="OXS204" s="223"/>
      <c r="OXT204" s="223"/>
      <c r="OXU204" s="223"/>
      <c r="OXV204" s="223"/>
      <c r="OXW204" s="223"/>
      <c r="OXX204" s="223"/>
      <c r="OXY204" s="223"/>
      <c r="OXZ204" s="223"/>
      <c r="OYA204" s="223"/>
      <c r="OYB204" s="223"/>
      <c r="OYC204" s="223"/>
      <c r="OYD204" s="223"/>
      <c r="OYE204" s="223"/>
      <c r="OYF204" s="223"/>
      <c r="OYG204" s="223"/>
      <c r="OYH204" s="223"/>
      <c r="OYI204" s="223"/>
      <c r="OYJ204" s="223"/>
      <c r="OYK204" s="223"/>
      <c r="OYL204" s="223"/>
      <c r="OYM204" s="223"/>
      <c r="OYN204" s="223"/>
      <c r="OYO204" s="223"/>
      <c r="OYP204" s="223"/>
      <c r="OYQ204" s="223"/>
      <c r="OYR204" s="223"/>
      <c r="OYS204" s="223"/>
      <c r="OYT204" s="223"/>
      <c r="OYU204" s="223"/>
      <c r="OYV204" s="223"/>
      <c r="OYW204" s="223"/>
      <c r="OYX204" s="223"/>
      <c r="OYY204" s="223"/>
      <c r="OYZ204" s="223"/>
      <c r="OZA204" s="223"/>
      <c r="OZB204" s="223"/>
      <c r="OZC204" s="223"/>
      <c r="OZD204" s="223"/>
      <c r="OZE204" s="223"/>
      <c r="OZF204" s="223"/>
      <c r="OZG204" s="223"/>
      <c r="OZH204" s="223"/>
      <c r="OZI204" s="223"/>
      <c r="OZJ204" s="223"/>
      <c r="OZK204" s="223"/>
      <c r="OZL204" s="223"/>
      <c r="OZM204" s="223"/>
      <c r="OZN204" s="223"/>
      <c r="OZO204" s="223"/>
      <c r="OZP204" s="223"/>
      <c r="OZQ204" s="223"/>
      <c r="OZR204" s="223"/>
      <c r="OZS204" s="223"/>
      <c r="OZT204" s="223"/>
      <c r="OZU204" s="223"/>
      <c r="OZV204" s="223"/>
      <c r="OZW204" s="223"/>
      <c r="OZX204" s="223"/>
      <c r="OZY204" s="223"/>
      <c r="OZZ204" s="223"/>
      <c r="PAA204" s="223"/>
      <c r="PAB204" s="223"/>
      <c r="PAC204" s="223"/>
      <c r="PAD204" s="223"/>
      <c r="PAE204" s="223"/>
      <c r="PAF204" s="223"/>
      <c r="PAG204" s="223"/>
      <c r="PAH204" s="223"/>
      <c r="PAI204" s="223"/>
      <c r="PAJ204" s="223"/>
      <c r="PAK204" s="223"/>
      <c r="PAL204" s="223"/>
      <c r="PAM204" s="223"/>
      <c r="PAN204" s="223"/>
      <c r="PAO204" s="223"/>
      <c r="PAP204" s="223"/>
      <c r="PAQ204" s="223"/>
      <c r="PAR204" s="223"/>
      <c r="PAS204" s="223"/>
      <c r="PAT204" s="223"/>
      <c r="PAU204" s="223"/>
      <c r="PAV204" s="223"/>
      <c r="PAW204" s="223"/>
      <c r="PAX204" s="223"/>
      <c r="PAY204" s="223"/>
      <c r="PAZ204" s="223"/>
      <c r="PBA204" s="223"/>
      <c r="PBB204" s="223"/>
      <c r="PBC204" s="223"/>
      <c r="PBD204" s="223"/>
      <c r="PBE204" s="223"/>
      <c r="PBF204" s="223"/>
      <c r="PBG204" s="223"/>
      <c r="PBH204" s="223"/>
      <c r="PBI204" s="223"/>
      <c r="PBJ204" s="223"/>
      <c r="PBK204" s="223"/>
      <c r="PBL204" s="223"/>
      <c r="PBM204" s="223"/>
      <c r="PBN204" s="223"/>
      <c r="PBO204" s="223"/>
      <c r="PBP204" s="223"/>
      <c r="PBQ204" s="223"/>
      <c r="PBR204" s="223"/>
      <c r="PBS204" s="223"/>
      <c r="PBT204" s="223"/>
      <c r="PBU204" s="223"/>
      <c r="PBV204" s="223"/>
      <c r="PBW204" s="223"/>
      <c r="PBX204" s="223"/>
      <c r="PBY204" s="223"/>
      <c r="PBZ204" s="223"/>
      <c r="PCA204" s="223"/>
      <c r="PCB204" s="223"/>
      <c r="PCC204" s="223"/>
      <c r="PCD204" s="223"/>
      <c r="PCE204" s="223"/>
      <c r="PCF204" s="223"/>
      <c r="PCG204" s="223"/>
      <c r="PCH204" s="223"/>
      <c r="PCI204" s="223"/>
      <c r="PCJ204" s="223"/>
      <c r="PCK204" s="223"/>
      <c r="PCL204" s="223"/>
      <c r="PCM204" s="223"/>
      <c r="PCN204" s="223"/>
      <c r="PCO204" s="223"/>
      <c r="PCP204" s="223"/>
      <c r="PCQ204" s="223"/>
      <c r="PCR204" s="223"/>
      <c r="PCS204" s="223"/>
      <c r="PCT204" s="223"/>
      <c r="PCU204" s="223"/>
      <c r="PCV204" s="223"/>
      <c r="PCW204" s="223"/>
      <c r="PCX204" s="223"/>
      <c r="PCY204" s="223"/>
      <c r="PCZ204" s="223"/>
      <c r="PDA204" s="223"/>
      <c r="PDB204" s="223"/>
      <c r="PDC204" s="223"/>
      <c r="PDD204" s="223"/>
      <c r="PDE204" s="223"/>
      <c r="PDF204" s="223"/>
      <c r="PDG204" s="223"/>
      <c r="PDH204" s="223"/>
      <c r="PDI204" s="223"/>
      <c r="PDJ204" s="223"/>
      <c r="PDK204" s="223"/>
      <c r="PDL204" s="223"/>
      <c r="PDM204" s="223"/>
      <c r="PDN204" s="223"/>
      <c r="PDO204" s="223"/>
      <c r="PDP204" s="223"/>
      <c r="PDQ204" s="223"/>
      <c r="PDR204" s="223"/>
      <c r="PDS204" s="223"/>
      <c r="PDT204" s="223"/>
      <c r="PDU204" s="223"/>
      <c r="PDV204" s="223"/>
      <c r="PDW204" s="223"/>
      <c r="PDX204" s="223"/>
      <c r="PDY204" s="223"/>
      <c r="PDZ204" s="223"/>
      <c r="PEA204" s="223"/>
      <c r="PEB204" s="223"/>
      <c r="PEC204" s="223"/>
      <c r="PED204" s="223"/>
      <c r="PEE204" s="223"/>
      <c r="PEF204" s="223"/>
      <c r="PEG204" s="223"/>
      <c r="PEH204" s="223"/>
      <c r="PEI204" s="223"/>
      <c r="PEJ204" s="223"/>
      <c r="PEK204" s="223"/>
      <c r="PEL204" s="223"/>
      <c r="PEM204" s="223"/>
      <c r="PEN204" s="223"/>
      <c r="PEO204" s="223"/>
      <c r="PEP204" s="223"/>
      <c r="PEQ204" s="223"/>
      <c r="PER204" s="223"/>
      <c r="PES204" s="223"/>
      <c r="PET204" s="223"/>
      <c r="PEU204" s="223"/>
      <c r="PEV204" s="223"/>
      <c r="PEW204" s="223"/>
      <c r="PEX204" s="223"/>
      <c r="PEY204" s="223"/>
      <c r="PEZ204" s="223"/>
      <c r="PFA204" s="223"/>
      <c r="PFB204" s="223"/>
      <c r="PFC204" s="223"/>
      <c r="PFD204" s="223"/>
      <c r="PFE204" s="223"/>
      <c r="PFF204" s="223"/>
      <c r="PFG204" s="223"/>
      <c r="PFH204" s="223"/>
      <c r="PFI204" s="223"/>
      <c r="PFJ204" s="223"/>
      <c r="PFK204" s="223"/>
      <c r="PFL204" s="223"/>
      <c r="PFM204" s="223"/>
      <c r="PFN204" s="223"/>
      <c r="PFO204" s="223"/>
      <c r="PFP204" s="223"/>
      <c r="PFQ204" s="223"/>
      <c r="PFR204" s="223"/>
      <c r="PFS204" s="223"/>
      <c r="PFT204" s="223"/>
      <c r="PFU204" s="223"/>
      <c r="PFV204" s="223"/>
      <c r="PFW204" s="223"/>
      <c r="PFX204" s="223"/>
      <c r="PFY204" s="223"/>
      <c r="PFZ204" s="223"/>
      <c r="PGA204" s="223"/>
      <c r="PGB204" s="223"/>
      <c r="PGC204" s="223"/>
      <c r="PGD204" s="223"/>
      <c r="PGE204" s="223"/>
      <c r="PGF204" s="223"/>
      <c r="PGG204" s="223"/>
      <c r="PGH204" s="223"/>
      <c r="PGI204" s="223"/>
      <c r="PGJ204" s="223"/>
      <c r="PGK204" s="223"/>
      <c r="PGL204" s="223"/>
      <c r="PGM204" s="223"/>
      <c r="PGN204" s="223"/>
      <c r="PGO204" s="223"/>
      <c r="PGP204" s="223"/>
      <c r="PGQ204" s="223"/>
      <c r="PGR204" s="223"/>
      <c r="PGS204" s="223"/>
      <c r="PGT204" s="223"/>
      <c r="PGU204" s="223"/>
      <c r="PGV204" s="223"/>
      <c r="PGW204" s="223"/>
      <c r="PGX204" s="223"/>
      <c r="PGY204" s="223"/>
      <c r="PGZ204" s="223"/>
      <c r="PHA204" s="223"/>
      <c r="PHB204" s="223"/>
      <c r="PHC204" s="223"/>
      <c r="PHD204" s="223"/>
      <c r="PHE204" s="223"/>
      <c r="PHF204" s="223"/>
      <c r="PHG204" s="223"/>
      <c r="PHH204" s="223"/>
      <c r="PHI204" s="223"/>
      <c r="PHJ204" s="223"/>
      <c r="PHK204" s="223"/>
      <c r="PHL204" s="223"/>
      <c r="PHM204" s="223"/>
      <c r="PHN204" s="223"/>
      <c r="PHO204" s="223"/>
      <c r="PHP204" s="223"/>
      <c r="PHQ204" s="223"/>
      <c r="PHR204" s="223"/>
      <c r="PHS204" s="223"/>
      <c r="PHT204" s="223"/>
      <c r="PHU204" s="223"/>
      <c r="PHV204" s="223"/>
      <c r="PHW204" s="223"/>
      <c r="PHX204" s="223"/>
      <c r="PHY204" s="223"/>
      <c r="PHZ204" s="223"/>
      <c r="PIA204" s="223"/>
      <c r="PIB204" s="223"/>
      <c r="PIC204" s="223"/>
      <c r="PID204" s="223"/>
      <c r="PIE204" s="223"/>
      <c r="PIF204" s="223"/>
      <c r="PIG204" s="223"/>
      <c r="PIH204" s="223"/>
      <c r="PII204" s="223"/>
      <c r="PIJ204" s="223"/>
      <c r="PIK204" s="223"/>
      <c r="PIL204" s="223"/>
      <c r="PIM204" s="223"/>
      <c r="PIN204" s="223"/>
      <c r="PIO204" s="223"/>
      <c r="PIP204" s="223"/>
      <c r="PIQ204" s="223"/>
      <c r="PIR204" s="223"/>
      <c r="PIS204" s="223"/>
      <c r="PIT204" s="223"/>
      <c r="PIU204" s="223"/>
      <c r="PIV204" s="223"/>
      <c r="PIW204" s="223"/>
      <c r="PIX204" s="223"/>
      <c r="PIY204" s="223"/>
      <c r="PIZ204" s="223"/>
      <c r="PJA204" s="223"/>
      <c r="PJB204" s="223"/>
      <c r="PJC204" s="223"/>
      <c r="PJD204" s="223"/>
      <c r="PJE204" s="223"/>
      <c r="PJF204" s="223"/>
      <c r="PJG204" s="223"/>
      <c r="PJH204" s="223"/>
      <c r="PJI204" s="223"/>
      <c r="PJJ204" s="223"/>
      <c r="PJK204" s="223"/>
      <c r="PJL204" s="223"/>
      <c r="PJM204" s="223"/>
      <c r="PJN204" s="223"/>
      <c r="PJO204" s="223"/>
      <c r="PJP204" s="223"/>
      <c r="PJQ204" s="223"/>
      <c r="PJR204" s="223"/>
      <c r="PJS204" s="223"/>
      <c r="PJT204" s="223"/>
      <c r="PJU204" s="223"/>
      <c r="PJV204" s="223"/>
      <c r="PJW204" s="223"/>
      <c r="PJX204" s="223"/>
      <c r="PJY204" s="223"/>
      <c r="PJZ204" s="223"/>
      <c r="PKA204" s="223"/>
      <c r="PKB204" s="223"/>
      <c r="PKC204" s="223"/>
      <c r="PKD204" s="223"/>
      <c r="PKE204" s="223"/>
      <c r="PKF204" s="223"/>
      <c r="PKG204" s="223"/>
      <c r="PKH204" s="223"/>
      <c r="PKI204" s="223"/>
      <c r="PKJ204" s="223"/>
      <c r="PKK204" s="223"/>
      <c r="PKL204" s="223"/>
      <c r="PKM204" s="223"/>
      <c r="PKN204" s="223"/>
      <c r="PKO204" s="223"/>
      <c r="PKP204" s="223"/>
      <c r="PKQ204" s="223"/>
      <c r="PKR204" s="223"/>
      <c r="PKS204" s="223"/>
      <c r="PKT204" s="223"/>
      <c r="PKU204" s="223"/>
      <c r="PKV204" s="223"/>
      <c r="PKW204" s="223"/>
      <c r="PKX204" s="223"/>
      <c r="PKY204" s="223"/>
      <c r="PKZ204" s="223"/>
      <c r="PLA204" s="223"/>
      <c r="PLB204" s="223"/>
      <c r="PLC204" s="223"/>
      <c r="PLD204" s="223"/>
      <c r="PLE204" s="223"/>
      <c r="PLF204" s="223"/>
      <c r="PLG204" s="223"/>
      <c r="PLH204" s="223"/>
      <c r="PLI204" s="223"/>
      <c r="PLJ204" s="223"/>
      <c r="PLK204" s="223"/>
      <c r="PLL204" s="223"/>
      <c r="PLM204" s="223"/>
      <c r="PLN204" s="223"/>
      <c r="PLO204" s="223"/>
      <c r="PLP204" s="223"/>
      <c r="PLQ204" s="223"/>
      <c r="PLR204" s="223"/>
      <c r="PLS204" s="223"/>
      <c r="PLT204" s="223"/>
      <c r="PLU204" s="223"/>
      <c r="PLV204" s="223"/>
      <c r="PLW204" s="223"/>
      <c r="PLX204" s="223"/>
      <c r="PLY204" s="223"/>
      <c r="PLZ204" s="223"/>
      <c r="PMA204" s="223"/>
      <c r="PMB204" s="223"/>
      <c r="PMC204" s="223"/>
      <c r="PMD204" s="223"/>
      <c r="PME204" s="223"/>
      <c r="PMF204" s="223"/>
      <c r="PMG204" s="223"/>
      <c r="PMH204" s="223"/>
      <c r="PMI204" s="223"/>
      <c r="PMJ204" s="223"/>
      <c r="PMK204" s="223"/>
      <c r="PML204" s="223"/>
      <c r="PMM204" s="223"/>
      <c r="PMN204" s="223"/>
      <c r="PMO204" s="223"/>
      <c r="PMP204" s="223"/>
      <c r="PMQ204" s="223"/>
      <c r="PMR204" s="223"/>
      <c r="PMS204" s="223"/>
      <c r="PMT204" s="223"/>
      <c r="PMU204" s="223"/>
      <c r="PMV204" s="223"/>
      <c r="PMW204" s="223"/>
      <c r="PMX204" s="223"/>
      <c r="PMY204" s="223"/>
      <c r="PMZ204" s="223"/>
      <c r="PNA204" s="223"/>
      <c r="PNB204" s="223"/>
      <c r="PNC204" s="223"/>
      <c r="PND204" s="223"/>
      <c r="PNE204" s="223"/>
      <c r="PNF204" s="223"/>
      <c r="PNG204" s="223"/>
      <c r="PNH204" s="223"/>
      <c r="PNI204" s="223"/>
      <c r="PNJ204" s="223"/>
      <c r="PNK204" s="223"/>
      <c r="PNL204" s="223"/>
      <c r="PNM204" s="223"/>
      <c r="PNN204" s="223"/>
      <c r="PNO204" s="223"/>
      <c r="PNP204" s="223"/>
      <c r="PNQ204" s="223"/>
      <c r="PNR204" s="223"/>
      <c r="PNS204" s="223"/>
      <c r="PNT204" s="223"/>
      <c r="PNU204" s="223"/>
      <c r="PNV204" s="223"/>
      <c r="PNW204" s="223"/>
      <c r="PNX204" s="223"/>
      <c r="PNY204" s="223"/>
      <c r="PNZ204" s="223"/>
      <c r="POA204" s="223"/>
      <c r="POB204" s="223"/>
      <c r="POC204" s="223"/>
      <c r="POD204" s="223"/>
      <c r="POE204" s="223"/>
      <c r="POF204" s="223"/>
      <c r="POG204" s="223"/>
      <c r="POH204" s="223"/>
      <c r="POI204" s="223"/>
      <c r="POJ204" s="223"/>
      <c r="POK204" s="223"/>
      <c r="POL204" s="223"/>
      <c r="POM204" s="223"/>
      <c r="PON204" s="223"/>
      <c r="POO204" s="223"/>
      <c r="POP204" s="223"/>
      <c r="POQ204" s="223"/>
      <c r="POR204" s="223"/>
      <c r="POS204" s="223"/>
      <c r="POT204" s="223"/>
      <c r="POU204" s="223"/>
      <c r="POV204" s="223"/>
      <c r="POW204" s="223"/>
      <c r="POX204" s="223"/>
      <c r="POY204" s="223"/>
      <c r="POZ204" s="223"/>
      <c r="PPA204" s="223"/>
      <c r="PPB204" s="223"/>
      <c r="PPC204" s="223"/>
      <c r="PPD204" s="223"/>
      <c r="PPE204" s="223"/>
      <c r="PPF204" s="223"/>
      <c r="PPG204" s="223"/>
      <c r="PPH204" s="223"/>
      <c r="PPI204" s="223"/>
      <c r="PPJ204" s="223"/>
      <c r="PPK204" s="223"/>
      <c r="PPL204" s="223"/>
      <c r="PPM204" s="223"/>
      <c r="PPN204" s="223"/>
      <c r="PPO204" s="223"/>
      <c r="PPP204" s="223"/>
      <c r="PPQ204" s="223"/>
      <c r="PPR204" s="223"/>
      <c r="PPS204" s="223"/>
      <c r="PPT204" s="223"/>
      <c r="PPU204" s="223"/>
      <c r="PPV204" s="223"/>
      <c r="PPW204" s="223"/>
      <c r="PPX204" s="223"/>
      <c r="PPY204" s="223"/>
      <c r="PPZ204" s="223"/>
      <c r="PQA204" s="223"/>
      <c r="PQB204" s="223"/>
      <c r="PQC204" s="223"/>
      <c r="PQD204" s="223"/>
      <c r="PQE204" s="223"/>
      <c r="PQF204" s="223"/>
      <c r="PQG204" s="223"/>
      <c r="PQH204" s="223"/>
      <c r="PQI204" s="223"/>
      <c r="PQJ204" s="223"/>
      <c r="PQK204" s="223"/>
      <c r="PQL204" s="223"/>
      <c r="PQM204" s="223"/>
      <c r="PQN204" s="223"/>
      <c r="PQO204" s="223"/>
      <c r="PQP204" s="223"/>
      <c r="PQQ204" s="223"/>
      <c r="PQR204" s="223"/>
      <c r="PQS204" s="223"/>
      <c r="PQT204" s="223"/>
      <c r="PQU204" s="223"/>
      <c r="PQV204" s="223"/>
      <c r="PQW204" s="223"/>
      <c r="PQX204" s="223"/>
      <c r="PQY204" s="223"/>
      <c r="PQZ204" s="223"/>
      <c r="PRA204" s="223"/>
      <c r="PRB204" s="223"/>
      <c r="PRC204" s="223"/>
      <c r="PRD204" s="223"/>
      <c r="PRE204" s="223"/>
      <c r="PRF204" s="223"/>
      <c r="PRG204" s="223"/>
      <c r="PRH204" s="223"/>
      <c r="PRI204" s="223"/>
      <c r="PRJ204" s="223"/>
      <c r="PRK204" s="223"/>
      <c r="PRL204" s="223"/>
      <c r="PRM204" s="223"/>
      <c r="PRN204" s="223"/>
      <c r="PRO204" s="223"/>
      <c r="PRP204" s="223"/>
      <c r="PRQ204" s="223"/>
      <c r="PRR204" s="223"/>
      <c r="PRS204" s="223"/>
      <c r="PRT204" s="223"/>
      <c r="PRU204" s="223"/>
      <c r="PRV204" s="223"/>
      <c r="PRW204" s="223"/>
      <c r="PRX204" s="223"/>
      <c r="PRY204" s="223"/>
      <c r="PRZ204" s="223"/>
      <c r="PSA204" s="223"/>
      <c r="PSB204" s="223"/>
      <c r="PSC204" s="223"/>
      <c r="PSD204" s="223"/>
      <c r="PSE204" s="223"/>
      <c r="PSF204" s="223"/>
      <c r="PSG204" s="223"/>
      <c r="PSH204" s="223"/>
      <c r="PSI204" s="223"/>
      <c r="PSJ204" s="223"/>
      <c r="PSK204" s="223"/>
      <c r="PSL204" s="223"/>
      <c r="PSM204" s="223"/>
      <c r="PSN204" s="223"/>
      <c r="PSO204" s="223"/>
      <c r="PSP204" s="223"/>
      <c r="PSQ204" s="223"/>
      <c r="PSR204" s="223"/>
      <c r="PSS204" s="223"/>
      <c r="PST204" s="223"/>
      <c r="PSU204" s="223"/>
      <c r="PSV204" s="223"/>
      <c r="PSW204" s="223"/>
      <c r="PSX204" s="223"/>
      <c r="PSY204" s="223"/>
      <c r="PSZ204" s="223"/>
      <c r="PTA204" s="223"/>
      <c r="PTB204" s="223"/>
      <c r="PTC204" s="223"/>
      <c r="PTD204" s="223"/>
      <c r="PTE204" s="223"/>
      <c r="PTF204" s="223"/>
      <c r="PTG204" s="223"/>
      <c r="PTH204" s="223"/>
      <c r="PTI204" s="223"/>
      <c r="PTJ204" s="223"/>
      <c r="PTK204" s="223"/>
      <c r="PTL204" s="223"/>
      <c r="PTM204" s="223"/>
      <c r="PTN204" s="223"/>
      <c r="PTO204" s="223"/>
      <c r="PTP204" s="223"/>
      <c r="PTQ204" s="223"/>
      <c r="PTR204" s="223"/>
      <c r="PTS204" s="223"/>
      <c r="PTT204" s="223"/>
      <c r="PTU204" s="223"/>
      <c r="PTV204" s="223"/>
      <c r="PTW204" s="223"/>
      <c r="PTX204" s="223"/>
      <c r="PTY204" s="223"/>
      <c r="PTZ204" s="223"/>
      <c r="PUA204" s="223"/>
      <c r="PUB204" s="223"/>
      <c r="PUC204" s="223"/>
      <c r="PUD204" s="223"/>
      <c r="PUE204" s="223"/>
      <c r="PUF204" s="223"/>
      <c r="PUG204" s="223"/>
      <c r="PUH204" s="223"/>
      <c r="PUI204" s="223"/>
      <c r="PUJ204" s="223"/>
      <c r="PUK204" s="223"/>
      <c r="PUL204" s="223"/>
      <c r="PUM204" s="223"/>
      <c r="PUN204" s="223"/>
      <c r="PUO204" s="223"/>
      <c r="PUP204" s="223"/>
      <c r="PUQ204" s="223"/>
      <c r="PUR204" s="223"/>
      <c r="PUS204" s="223"/>
      <c r="PUT204" s="223"/>
      <c r="PUU204" s="223"/>
      <c r="PUV204" s="223"/>
      <c r="PUW204" s="223"/>
      <c r="PUX204" s="223"/>
      <c r="PUY204" s="223"/>
      <c r="PUZ204" s="223"/>
      <c r="PVA204" s="223"/>
      <c r="PVB204" s="223"/>
      <c r="PVC204" s="223"/>
      <c r="PVD204" s="223"/>
      <c r="PVE204" s="223"/>
      <c r="PVF204" s="223"/>
      <c r="PVG204" s="223"/>
      <c r="PVH204" s="223"/>
      <c r="PVI204" s="223"/>
      <c r="PVJ204" s="223"/>
      <c r="PVK204" s="223"/>
      <c r="PVL204" s="223"/>
      <c r="PVM204" s="223"/>
      <c r="PVN204" s="223"/>
      <c r="PVO204" s="223"/>
      <c r="PVP204" s="223"/>
      <c r="PVQ204" s="223"/>
      <c r="PVR204" s="223"/>
      <c r="PVS204" s="223"/>
      <c r="PVT204" s="223"/>
      <c r="PVU204" s="223"/>
      <c r="PVV204" s="223"/>
      <c r="PVW204" s="223"/>
      <c r="PVX204" s="223"/>
      <c r="PVY204" s="223"/>
      <c r="PVZ204" s="223"/>
      <c r="PWA204" s="223"/>
      <c r="PWB204" s="223"/>
      <c r="PWC204" s="223"/>
      <c r="PWD204" s="223"/>
      <c r="PWE204" s="223"/>
      <c r="PWF204" s="223"/>
      <c r="PWG204" s="223"/>
      <c r="PWH204" s="223"/>
      <c r="PWI204" s="223"/>
      <c r="PWJ204" s="223"/>
      <c r="PWK204" s="223"/>
      <c r="PWL204" s="223"/>
      <c r="PWM204" s="223"/>
      <c r="PWN204" s="223"/>
      <c r="PWO204" s="223"/>
      <c r="PWP204" s="223"/>
      <c r="PWQ204" s="223"/>
      <c r="PWR204" s="223"/>
      <c r="PWS204" s="223"/>
      <c r="PWT204" s="223"/>
      <c r="PWU204" s="223"/>
      <c r="PWV204" s="223"/>
      <c r="PWW204" s="223"/>
      <c r="PWX204" s="223"/>
      <c r="PWY204" s="223"/>
      <c r="PWZ204" s="223"/>
      <c r="PXA204" s="223"/>
      <c r="PXB204" s="223"/>
      <c r="PXC204" s="223"/>
      <c r="PXD204" s="223"/>
      <c r="PXE204" s="223"/>
      <c r="PXF204" s="223"/>
      <c r="PXG204" s="223"/>
      <c r="PXH204" s="223"/>
      <c r="PXI204" s="223"/>
      <c r="PXJ204" s="223"/>
      <c r="PXK204" s="223"/>
      <c r="PXL204" s="223"/>
      <c r="PXM204" s="223"/>
      <c r="PXN204" s="223"/>
      <c r="PXO204" s="223"/>
      <c r="PXP204" s="223"/>
      <c r="PXQ204" s="223"/>
      <c r="PXR204" s="223"/>
      <c r="PXS204" s="223"/>
      <c r="PXT204" s="223"/>
      <c r="PXU204" s="223"/>
      <c r="PXV204" s="223"/>
      <c r="PXW204" s="223"/>
      <c r="PXX204" s="223"/>
      <c r="PXY204" s="223"/>
      <c r="PXZ204" s="223"/>
      <c r="PYA204" s="223"/>
      <c r="PYB204" s="223"/>
      <c r="PYC204" s="223"/>
      <c r="PYD204" s="223"/>
      <c r="PYE204" s="223"/>
      <c r="PYF204" s="223"/>
      <c r="PYG204" s="223"/>
      <c r="PYH204" s="223"/>
      <c r="PYI204" s="223"/>
      <c r="PYJ204" s="223"/>
      <c r="PYK204" s="223"/>
      <c r="PYL204" s="223"/>
      <c r="PYM204" s="223"/>
      <c r="PYN204" s="223"/>
      <c r="PYO204" s="223"/>
      <c r="PYP204" s="223"/>
      <c r="PYQ204" s="223"/>
      <c r="PYR204" s="223"/>
      <c r="PYS204" s="223"/>
      <c r="PYT204" s="223"/>
      <c r="PYU204" s="223"/>
      <c r="PYV204" s="223"/>
      <c r="PYW204" s="223"/>
      <c r="PYX204" s="223"/>
      <c r="PYY204" s="223"/>
      <c r="PYZ204" s="223"/>
      <c r="PZA204" s="223"/>
      <c r="PZB204" s="223"/>
      <c r="PZC204" s="223"/>
      <c r="PZD204" s="223"/>
      <c r="PZE204" s="223"/>
      <c r="PZF204" s="223"/>
      <c r="PZG204" s="223"/>
      <c r="PZH204" s="223"/>
      <c r="PZI204" s="223"/>
      <c r="PZJ204" s="223"/>
      <c r="PZK204" s="223"/>
      <c r="PZL204" s="223"/>
      <c r="PZM204" s="223"/>
      <c r="PZN204" s="223"/>
      <c r="PZO204" s="223"/>
      <c r="PZP204" s="223"/>
      <c r="PZQ204" s="223"/>
      <c r="PZR204" s="223"/>
      <c r="PZS204" s="223"/>
      <c r="PZT204" s="223"/>
      <c r="PZU204" s="223"/>
      <c r="PZV204" s="223"/>
      <c r="PZW204" s="223"/>
      <c r="PZX204" s="223"/>
      <c r="PZY204" s="223"/>
      <c r="PZZ204" s="223"/>
      <c r="QAA204" s="223"/>
      <c r="QAB204" s="223"/>
      <c r="QAC204" s="223"/>
      <c r="QAD204" s="223"/>
      <c r="QAE204" s="223"/>
      <c r="QAF204" s="223"/>
      <c r="QAG204" s="223"/>
      <c r="QAH204" s="223"/>
      <c r="QAI204" s="223"/>
      <c r="QAJ204" s="223"/>
      <c r="QAK204" s="223"/>
      <c r="QAL204" s="223"/>
      <c r="QAM204" s="223"/>
      <c r="QAN204" s="223"/>
      <c r="QAO204" s="223"/>
      <c r="QAP204" s="223"/>
      <c r="QAQ204" s="223"/>
      <c r="QAR204" s="223"/>
      <c r="QAS204" s="223"/>
      <c r="QAT204" s="223"/>
      <c r="QAU204" s="223"/>
      <c r="QAV204" s="223"/>
      <c r="QAW204" s="223"/>
      <c r="QAX204" s="223"/>
      <c r="QAY204" s="223"/>
      <c r="QAZ204" s="223"/>
      <c r="QBA204" s="223"/>
      <c r="QBB204" s="223"/>
      <c r="QBC204" s="223"/>
      <c r="QBD204" s="223"/>
      <c r="QBE204" s="223"/>
      <c r="QBF204" s="223"/>
      <c r="QBG204" s="223"/>
      <c r="QBH204" s="223"/>
      <c r="QBI204" s="223"/>
      <c r="QBJ204" s="223"/>
      <c r="QBK204" s="223"/>
      <c r="QBL204" s="223"/>
      <c r="QBM204" s="223"/>
      <c r="QBN204" s="223"/>
      <c r="QBO204" s="223"/>
      <c r="QBP204" s="223"/>
      <c r="QBQ204" s="223"/>
      <c r="QBR204" s="223"/>
      <c r="QBS204" s="223"/>
      <c r="QBT204" s="223"/>
      <c r="QBU204" s="223"/>
      <c r="QBV204" s="223"/>
      <c r="QBW204" s="223"/>
      <c r="QBX204" s="223"/>
      <c r="QBY204" s="223"/>
      <c r="QBZ204" s="223"/>
      <c r="QCA204" s="223"/>
      <c r="QCB204" s="223"/>
      <c r="QCC204" s="223"/>
      <c r="QCD204" s="223"/>
      <c r="QCE204" s="223"/>
      <c r="QCF204" s="223"/>
      <c r="QCG204" s="223"/>
      <c r="QCH204" s="223"/>
      <c r="QCI204" s="223"/>
      <c r="QCJ204" s="223"/>
      <c r="QCK204" s="223"/>
      <c r="QCL204" s="223"/>
      <c r="QCM204" s="223"/>
      <c r="QCN204" s="223"/>
      <c r="QCO204" s="223"/>
      <c r="QCP204" s="223"/>
      <c r="QCQ204" s="223"/>
      <c r="QCR204" s="223"/>
      <c r="QCS204" s="223"/>
      <c r="QCT204" s="223"/>
      <c r="QCU204" s="223"/>
      <c r="QCV204" s="223"/>
      <c r="QCW204" s="223"/>
      <c r="QCX204" s="223"/>
      <c r="QCY204" s="223"/>
      <c r="QCZ204" s="223"/>
      <c r="QDA204" s="223"/>
      <c r="QDB204" s="223"/>
      <c r="QDC204" s="223"/>
      <c r="QDD204" s="223"/>
      <c r="QDE204" s="223"/>
      <c r="QDF204" s="223"/>
      <c r="QDG204" s="223"/>
      <c r="QDH204" s="223"/>
      <c r="QDI204" s="223"/>
      <c r="QDJ204" s="223"/>
      <c r="QDK204" s="223"/>
      <c r="QDL204" s="223"/>
      <c r="QDM204" s="223"/>
      <c r="QDN204" s="223"/>
      <c r="QDO204" s="223"/>
      <c r="QDP204" s="223"/>
      <c r="QDQ204" s="223"/>
      <c r="QDR204" s="223"/>
      <c r="QDS204" s="223"/>
      <c r="QDT204" s="223"/>
      <c r="QDU204" s="223"/>
      <c r="QDV204" s="223"/>
      <c r="QDW204" s="223"/>
      <c r="QDX204" s="223"/>
      <c r="QDY204" s="223"/>
      <c r="QDZ204" s="223"/>
      <c r="QEA204" s="223"/>
      <c r="QEB204" s="223"/>
      <c r="QEC204" s="223"/>
      <c r="QED204" s="223"/>
      <c r="QEE204" s="223"/>
      <c r="QEF204" s="223"/>
      <c r="QEG204" s="223"/>
      <c r="QEH204" s="223"/>
      <c r="QEI204" s="223"/>
      <c r="QEJ204" s="223"/>
      <c r="QEK204" s="223"/>
      <c r="QEL204" s="223"/>
      <c r="QEM204" s="223"/>
      <c r="QEN204" s="223"/>
      <c r="QEO204" s="223"/>
      <c r="QEP204" s="223"/>
      <c r="QEQ204" s="223"/>
      <c r="QER204" s="223"/>
      <c r="QES204" s="223"/>
      <c r="QET204" s="223"/>
      <c r="QEU204" s="223"/>
      <c r="QEV204" s="223"/>
      <c r="QEW204" s="223"/>
      <c r="QEX204" s="223"/>
      <c r="QEY204" s="223"/>
      <c r="QEZ204" s="223"/>
      <c r="QFA204" s="223"/>
      <c r="QFB204" s="223"/>
      <c r="QFC204" s="223"/>
      <c r="QFD204" s="223"/>
      <c r="QFE204" s="223"/>
      <c r="QFF204" s="223"/>
      <c r="QFG204" s="223"/>
      <c r="QFH204" s="223"/>
      <c r="QFI204" s="223"/>
      <c r="QFJ204" s="223"/>
      <c r="QFK204" s="223"/>
      <c r="QFL204" s="223"/>
      <c r="QFM204" s="223"/>
      <c r="QFN204" s="223"/>
      <c r="QFO204" s="223"/>
      <c r="QFP204" s="223"/>
      <c r="QFQ204" s="223"/>
      <c r="QFR204" s="223"/>
      <c r="QFS204" s="223"/>
      <c r="QFT204" s="223"/>
      <c r="QFU204" s="223"/>
      <c r="QFV204" s="223"/>
      <c r="QFW204" s="223"/>
      <c r="QFX204" s="223"/>
      <c r="QFY204" s="223"/>
      <c r="QFZ204" s="223"/>
      <c r="QGA204" s="223"/>
      <c r="QGB204" s="223"/>
      <c r="QGC204" s="223"/>
      <c r="QGD204" s="223"/>
      <c r="QGE204" s="223"/>
      <c r="QGF204" s="223"/>
      <c r="QGG204" s="223"/>
      <c r="QGH204" s="223"/>
      <c r="QGI204" s="223"/>
      <c r="QGJ204" s="223"/>
      <c r="QGK204" s="223"/>
      <c r="QGL204" s="223"/>
      <c r="QGM204" s="223"/>
      <c r="QGN204" s="223"/>
      <c r="QGO204" s="223"/>
      <c r="QGP204" s="223"/>
      <c r="QGQ204" s="223"/>
      <c r="QGR204" s="223"/>
      <c r="QGS204" s="223"/>
      <c r="QGT204" s="223"/>
      <c r="QGU204" s="223"/>
      <c r="QGV204" s="223"/>
      <c r="QGW204" s="223"/>
      <c r="QGX204" s="223"/>
      <c r="QGY204" s="223"/>
      <c r="QGZ204" s="223"/>
      <c r="QHA204" s="223"/>
      <c r="QHB204" s="223"/>
      <c r="QHC204" s="223"/>
      <c r="QHD204" s="223"/>
      <c r="QHE204" s="223"/>
      <c r="QHF204" s="223"/>
      <c r="QHG204" s="223"/>
      <c r="QHH204" s="223"/>
      <c r="QHI204" s="223"/>
      <c r="QHJ204" s="223"/>
      <c r="QHK204" s="223"/>
      <c r="QHL204" s="223"/>
      <c r="QHM204" s="223"/>
      <c r="QHN204" s="223"/>
      <c r="QHO204" s="223"/>
      <c r="QHP204" s="223"/>
      <c r="QHQ204" s="223"/>
      <c r="QHR204" s="223"/>
      <c r="QHS204" s="223"/>
      <c r="QHT204" s="223"/>
      <c r="QHU204" s="223"/>
      <c r="QHV204" s="223"/>
      <c r="QHW204" s="223"/>
      <c r="QHX204" s="223"/>
      <c r="QHY204" s="223"/>
      <c r="QHZ204" s="223"/>
      <c r="QIA204" s="223"/>
      <c r="QIB204" s="223"/>
      <c r="QIC204" s="223"/>
      <c r="QID204" s="223"/>
      <c r="QIE204" s="223"/>
      <c r="QIF204" s="223"/>
      <c r="QIG204" s="223"/>
      <c r="QIH204" s="223"/>
      <c r="QII204" s="223"/>
      <c r="QIJ204" s="223"/>
      <c r="QIK204" s="223"/>
      <c r="QIL204" s="223"/>
      <c r="QIM204" s="223"/>
      <c r="QIN204" s="223"/>
      <c r="QIO204" s="223"/>
      <c r="QIP204" s="223"/>
      <c r="QIQ204" s="223"/>
      <c r="QIR204" s="223"/>
      <c r="QIS204" s="223"/>
      <c r="QIT204" s="223"/>
      <c r="QIU204" s="223"/>
      <c r="QIV204" s="223"/>
      <c r="QIW204" s="223"/>
      <c r="QIX204" s="223"/>
      <c r="QIY204" s="223"/>
      <c r="QIZ204" s="223"/>
      <c r="QJA204" s="223"/>
      <c r="QJB204" s="223"/>
      <c r="QJC204" s="223"/>
      <c r="QJD204" s="223"/>
      <c r="QJE204" s="223"/>
      <c r="QJF204" s="223"/>
      <c r="QJG204" s="223"/>
      <c r="QJH204" s="223"/>
      <c r="QJI204" s="223"/>
      <c r="QJJ204" s="223"/>
      <c r="QJK204" s="223"/>
      <c r="QJL204" s="223"/>
      <c r="QJM204" s="223"/>
      <c r="QJN204" s="223"/>
      <c r="QJO204" s="223"/>
      <c r="QJP204" s="223"/>
      <c r="QJQ204" s="223"/>
      <c r="QJR204" s="223"/>
      <c r="QJS204" s="223"/>
      <c r="QJT204" s="223"/>
      <c r="QJU204" s="223"/>
      <c r="QJV204" s="223"/>
      <c r="QJW204" s="223"/>
      <c r="QJX204" s="223"/>
      <c r="QJY204" s="223"/>
      <c r="QJZ204" s="223"/>
      <c r="QKA204" s="223"/>
      <c r="QKB204" s="223"/>
      <c r="QKC204" s="223"/>
      <c r="QKD204" s="223"/>
      <c r="QKE204" s="223"/>
      <c r="QKF204" s="223"/>
      <c r="QKG204" s="223"/>
      <c r="QKH204" s="223"/>
      <c r="QKI204" s="223"/>
      <c r="QKJ204" s="223"/>
      <c r="QKK204" s="223"/>
      <c r="QKL204" s="223"/>
      <c r="QKM204" s="223"/>
      <c r="QKN204" s="223"/>
      <c r="QKO204" s="223"/>
      <c r="QKP204" s="223"/>
      <c r="QKQ204" s="223"/>
      <c r="QKR204" s="223"/>
      <c r="QKS204" s="223"/>
      <c r="QKT204" s="223"/>
      <c r="QKU204" s="223"/>
      <c r="QKV204" s="223"/>
      <c r="QKW204" s="223"/>
      <c r="QKX204" s="223"/>
      <c r="QKY204" s="223"/>
      <c r="QKZ204" s="223"/>
      <c r="QLA204" s="223"/>
      <c r="QLB204" s="223"/>
      <c r="QLC204" s="223"/>
      <c r="QLD204" s="223"/>
      <c r="QLE204" s="223"/>
      <c r="QLF204" s="223"/>
      <c r="QLG204" s="223"/>
      <c r="QLH204" s="223"/>
      <c r="QLI204" s="223"/>
      <c r="QLJ204" s="223"/>
      <c r="QLK204" s="223"/>
      <c r="QLL204" s="223"/>
      <c r="QLM204" s="223"/>
      <c r="QLN204" s="223"/>
      <c r="QLO204" s="223"/>
      <c r="QLP204" s="223"/>
      <c r="QLQ204" s="223"/>
      <c r="QLR204" s="223"/>
      <c r="QLS204" s="223"/>
      <c r="QLT204" s="223"/>
      <c r="QLU204" s="223"/>
      <c r="QLV204" s="223"/>
      <c r="QLW204" s="223"/>
      <c r="QLX204" s="223"/>
      <c r="QLY204" s="223"/>
      <c r="QLZ204" s="223"/>
      <c r="QMA204" s="223"/>
      <c r="QMB204" s="223"/>
      <c r="QMC204" s="223"/>
      <c r="QMD204" s="223"/>
      <c r="QME204" s="223"/>
      <c r="QMF204" s="223"/>
      <c r="QMG204" s="223"/>
      <c r="QMH204" s="223"/>
      <c r="QMI204" s="223"/>
      <c r="QMJ204" s="223"/>
      <c r="QMK204" s="223"/>
      <c r="QML204" s="223"/>
      <c r="QMM204" s="223"/>
      <c r="QMN204" s="223"/>
      <c r="QMO204" s="223"/>
      <c r="QMP204" s="223"/>
      <c r="QMQ204" s="223"/>
      <c r="QMR204" s="223"/>
      <c r="QMS204" s="223"/>
      <c r="QMT204" s="223"/>
      <c r="QMU204" s="223"/>
      <c r="QMV204" s="223"/>
      <c r="QMW204" s="223"/>
      <c r="QMX204" s="223"/>
      <c r="QMY204" s="223"/>
      <c r="QMZ204" s="223"/>
      <c r="QNA204" s="223"/>
      <c r="QNB204" s="223"/>
      <c r="QNC204" s="223"/>
      <c r="QND204" s="223"/>
      <c r="QNE204" s="223"/>
      <c r="QNF204" s="223"/>
      <c r="QNG204" s="223"/>
      <c r="QNH204" s="223"/>
      <c r="QNI204" s="223"/>
      <c r="QNJ204" s="223"/>
      <c r="QNK204" s="223"/>
      <c r="QNL204" s="223"/>
      <c r="QNM204" s="223"/>
      <c r="QNN204" s="223"/>
      <c r="QNO204" s="223"/>
      <c r="QNP204" s="223"/>
      <c r="QNQ204" s="223"/>
      <c r="QNR204" s="223"/>
      <c r="QNS204" s="223"/>
      <c r="QNT204" s="223"/>
      <c r="QNU204" s="223"/>
      <c r="QNV204" s="223"/>
      <c r="QNW204" s="223"/>
      <c r="QNX204" s="223"/>
      <c r="QNY204" s="223"/>
      <c r="QNZ204" s="223"/>
      <c r="QOA204" s="223"/>
      <c r="QOB204" s="223"/>
      <c r="QOC204" s="223"/>
      <c r="QOD204" s="223"/>
      <c r="QOE204" s="223"/>
      <c r="QOF204" s="223"/>
      <c r="QOG204" s="223"/>
      <c r="QOH204" s="223"/>
      <c r="QOI204" s="223"/>
      <c r="QOJ204" s="223"/>
      <c r="QOK204" s="223"/>
      <c r="QOL204" s="223"/>
      <c r="QOM204" s="223"/>
      <c r="QON204" s="223"/>
      <c r="QOO204" s="223"/>
      <c r="QOP204" s="223"/>
      <c r="QOQ204" s="223"/>
      <c r="QOR204" s="223"/>
      <c r="QOS204" s="223"/>
      <c r="QOT204" s="223"/>
      <c r="QOU204" s="223"/>
      <c r="QOV204" s="223"/>
      <c r="QOW204" s="223"/>
      <c r="QOX204" s="223"/>
      <c r="QOY204" s="223"/>
      <c r="QOZ204" s="223"/>
      <c r="QPA204" s="223"/>
      <c r="QPB204" s="223"/>
      <c r="QPC204" s="223"/>
      <c r="QPD204" s="223"/>
      <c r="QPE204" s="223"/>
      <c r="QPF204" s="223"/>
      <c r="QPG204" s="223"/>
      <c r="QPH204" s="223"/>
      <c r="QPI204" s="223"/>
      <c r="QPJ204" s="223"/>
      <c r="QPK204" s="223"/>
      <c r="QPL204" s="223"/>
      <c r="QPM204" s="223"/>
      <c r="QPN204" s="223"/>
      <c r="QPO204" s="223"/>
      <c r="QPP204" s="223"/>
      <c r="QPQ204" s="223"/>
      <c r="QPR204" s="223"/>
      <c r="QPS204" s="223"/>
      <c r="QPT204" s="223"/>
      <c r="QPU204" s="223"/>
      <c r="QPV204" s="223"/>
      <c r="QPW204" s="223"/>
      <c r="QPX204" s="223"/>
      <c r="QPY204" s="223"/>
      <c r="QPZ204" s="223"/>
      <c r="QQA204" s="223"/>
      <c r="QQB204" s="223"/>
      <c r="QQC204" s="223"/>
      <c r="QQD204" s="223"/>
      <c r="QQE204" s="223"/>
      <c r="QQF204" s="223"/>
      <c r="QQG204" s="223"/>
      <c r="QQH204" s="223"/>
      <c r="QQI204" s="223"/>
      <c r="QQJ204" s="223"/>
      <c r="QQK204" s="223"/>
      <c r="QQL204" s="223"/>
      <c r="QQM204" s="223"/>
      <c r="QQN204" s="223"/>
      <c r="QQO204" s="223"/>
      <c r="QQP204" s="223"/>
      <c r="QQQ204" s="223"/>
      <c r="QQR204" s="223"/>
      <c r="QQS204" s="223"/>
      <c r="QQT204" s="223"/>
      <c r="QQU204" s="223"/>
      <c r="QQV204" s="223"/>
      <c r="QQW204" s="223"/>
      <c r="QQX204" s="223"/>
      <c r="QQY204" s="223"/>
      <c r="QQZ204" s="223"/>
      <c r="QRA204" s="223"/>
      <c r="QRB204" s="223"/>
      <c r="QRC204" s="223"/>
      <c r="QRD204" s="223"/>
      <c r="QRE204" s="223"/>
      <c r="QRF204" s="223"/>
      <c r="QRG204" s="223"/>
      <c r="QRH204" s="223"/>
      <c r="QRI204" s="223"/>
      <c r="QRJ204" s="223"/>
      <c r="QRK204" s="223"/>
      <c r="QRL204" s="223"/>
      <c r="QRM204" s="223"/>
      <c r="QRN204" s="223"/>
      <c r="QRO204" s="223"/>
      <c r="QRP204" s="223"/>
      <c r="QRQ204" s="223"/>
      <c r="QRR204" s="223"/>
      <c r="QRS204" s="223"/>
      <c r="QRT204" s="223"/>
      <c r="QRU204" s="223"/>
      <c r="QRV204" s="223"/>
      <c r="QRW204" s="223"/>
      <c r="QRX204" s="223"/>
      <c r="QRY204" s="223"/>
      <c r="QRZ204" s="223"/>
      <c r="QSA204" s="223"/>
      <c r="QSB204" s="223"/>
      <c r="QSC204" s="223"/>
      <c r="QSD204" s="223"/>
      <c r="QSE204" s="223"/>
      <c r="QSF204" s="223"/>
      <c r="QSG204" s="223"/>
      <c r="QSH204" s="223"/>
      <c r="QSI204" s="223"/>
      <c r="QSJ204" s="223"/>
      <c r="QSK204" s="223"/>
      <c r="QSL204" s="223"/>
      <c r="QSM204" s="223"/>
      <c r="QSN204" s="223"/>
      <c r="QSO204" s="223"/>
      <c r="QSP204" s="223"/>
      <c r="QSQ204" s="223"/>
      <c r="QSR204" s="223"/>
      <c r="QSS204" s="223"/>
      <c r="QST204" s="223"/>
      <c r="QSU204" s="223"/>
      <c r="QSV204" s="223"/>
      <c r="QSW204" s="223"/>
      <c r="QSX204" s="223"/>
      <c r="QSY204" s="223"/>
      <c r="QSZ204" s="223"/>
      <c r="QTA204" s="223"/>
      <c r="QTB204" s="223"/>
      <c r="QTC204" s="223"/>
      <c r="QTD204" s="223"/>
      <c r="QTE204" s="223"/>
      <c r="QTF204" s="223"/>
      <c r="QTG204" s="223"/>
      <c r="QTH204" s="223"/>
      <c r="QTI204" s="223"/>
      <c r="QTJ204" s="223"/>
      <c r="QTK204" s="223"/>
      <c r="QTL204" s="223"/>
      <c r="QTM204" s="223"/>
      <c r="QTN204" s="223"/>
      <c r="QTO204" s="223"/>
      <c r="QTP204" s="223"/>
      <c r="QTQ204" s="223"/>
      <c r="QTR204" s="223"/>
      <c r="QTS204" s="223"/>
      <c r="QTT204" s="223"/>
      <c r="QTU204" s="223"/>
      <c r="QTV204" s="223"/>
      <c r="QTW204" s="223"/>
      <c r="QTX204" s="223"/>
      <c r="QTY204" s="223"/>
      <c r="QTZ204" s="223"/>
      <c r="QUA204" s="223"/>
      <c r="QUB204" s="223"/>
      <c r="QUC204" s="223"/>
      <c r="QUD204" s="223"/>
      <c r="QUE204" s="223"/>
      <c r="QUF204" s="223"/>
      <c r="QUG204" s="223"/>
      <c r="QUH204" s="223"/>
      <c r="QUI204" s="223"/>
      <c r="QUJ204" s="223"/>
      <c r="QUK204" s="223"/>
      <c r="QUL204" s="223"/>
      <c r="QUM204" s="223"/>
      <c r="QUN204" s="223"/>
      <c r="QUO204" s="223"/>
      <c r="QUP204" s="223"/>
      <c r="QUQ204" s="223"/>
      <c r="QUR204" s="223"/>
      <c r="QUS204" s="223"/>
      <c r="QUT204" s="223"/>
      <c r="QUU204" s="223"/>
      <c r="QUV204" s="223"/>
      <c r="QUW204" s="223"/>
      <c r="QUX204" s="223"/>
      <c r="QUY204" s="223"/>
      <c r="QUZ204" s="223"/>
      <c r="QVA204" s="223"/>
      <c r="QVB204" s="223"/>
      <c r="QVC204" s="223"/>
      <c r="QVD204" s="223"/>
      <c r="QVE204" s="223"/>
      <c r="QVF204" s="223"/>
      <c r="QVG204" s="223"/>
      <c r="QVH204" s="223"/>
      <c r="QVI204" s="223"/>
      <c r="QVJ204" s="223"/>
      <c r="QVK204" s="223"/>
      <c r="QVL204" s="223"/>
      <c r="QVM204" s="223"/>
      <c r="QVN204" s="223"/>
      <c r="QVO204" s="223"/>
      <c r="QVP204" s="223"/>
      <c r="QVQ204" s="223"/>
      <c r="QVR204" s="223"/>
      <c r="QVS204" s="223"/>
      <c r="QVT204" s="223"/>
      <c r="QVU204" s="223"/>
      <c r="QVV204" s="223"/>
      <c r="QVW204" s="223"/>
      <c r="QVX204" s="223"/>
      <c r="QVY204" s="223"/>
      <c r="QVZ204" s="223"/>
      <c r="QWA204" s="223"/>
      <c r="QWB204" s="223"/>
      <c r="QWC204" s="223"/>
      <c r="QWD204" s="223"/>
      <c r="QWE204" s="223"/>
      <c r="QWF204" s="223"/>
      <c r="QWG204" s="223"/>
      <c r="QWH204" s="223"/>
      <c r="QWI204" s="223"/>
      <c r="QWJ204" s="223"/>
      <c r="QWK204" s="223"/>
      <c r="QWL204" s="223"/>
      <c r="QWM204" s="223"/>
      <c r="QWN204" s="223"/>
      <c r="QWO204" s="223"/>
      <c r="QWP204" s="223"/>
      <c r="QWQ204" s="223"/>
      <c r="QWR204" s="223"/>
      <c r="QWS204" s="223"/>
      <c r="QWT204" s="223"/>
      <c r="QWU204" s="223"/>
      <c r="QWV204" s="223"/>
      <c r="QWW204" s="223"/>
      <c r="QWX204" s="223"/>
      <c r="QWY204" s="223"/>
      <c r="QWZ204" s="223"/>
      <c r="QXA204" s="223"/>
      <c r="QXB204" s="223"/>
      <c r="QXC204" s="223"/>
      <c r="QXD204" s="223"/>
      <c r="QXE204" s="223"/>
      <c r="QXF204" s="223"/>
      <c r="QXG204" s="223"/>
      <c r="QXH204" s="223"/>
      <c r="QXI204" s="223"/>
      <c r="QXJ204" s="223"/>
      <c r="QXK204" s="223"/>
      <c r="QXL204" s="223"/>
      <c r="QXM204" s="223"/>
      <c r="QXN204" s="223"/>
      <c r="QXO204" s="223"/>
      <c r="QXP204" s="223"/>
      <c r="QXQ204" s="223"/>
      <c r="QXR204" s="223"/>
      <c r="QXS204" s="223"/>
      <c r="QXT204" s="223"/>
      <c r="QXU204" s="223"/>
      <c r="QXV204" s="223"/>
      <c r="QXW204" s="223"/>
      <c r="QXX204" s="223"/>
      <c r="QXY204" s="223"/>
      <c r="QXZ204" s="223"/>
      <c r="QYA204" s="223"/>
      <c r="QYB204" s="223"/>
      <c r="QYC204" s="223"/>
      <c r="QYD204" s="223"/>
      <c r="QYE204" s="223"/>
      <c r="QYF204" s="223"/>
      <c r="QYG204" s="223"/>
      <c r="QYH204" s="223"/>
      <c r="QYI204" s="223"/>
      <c r="QYJ204" s="223"/>
      <c r="QYK204" s="223"/>
      <c r="QYL204" s="223"/>
      <c r="QYM204" s="223"/>
      <c r="QYN204" s="223"/>
      <c r="QYO204" s="223"/>
      <c r="QYP204" s="223"/>
      <c r="QYQ204" s="223"/>
      <c r="QYR204" s="223"/>
      <c r="QYS204" s="223"/>
      <c r="QYT204" s="223"/>
      <c r="QYU204" s="223"/>
      <c r="QYV204" s="223"/>
      <c r="QYW204" s="223"/>
      <c r="QYX204" s="223"/>
      <c r="QYY204" s="223"/>
      <c r="QYZ204" s="223"/>
      <c r="QZA204" s="223"/>
      <c r="QZB204" s="223"/>
      <c r="QZC204" s="223"/>
      <c r="QZD204" s="223"/>
      <c r="QZE204" s="223"/>
      <c r="QZF204" s="223"/>
      <c r="QZG204" s="223"/>
      <c r="QZH204" s="223"/>
      <c r="QZI204" s="223"/>
      <c r="QZJ204" s="223"/>
      <c r="QZK204" s="223"/>
      <c r="QZL204" s="223"/>
      <c r="QZM204" s="223"/>
      <c r="QZN204" s="223"/>
      <c r="QZO204" s="223"/>
      <c r="QZP204" s="223"/>
      <c r="QZQ204" s="223"/>
      <c r="QZR204" s="223"/>
      <c r="QZS204" s="223"/>
      <c r="QZT204" s="223"/>
      <c r="QZU204" s="223"/>
      <c r="QZV204" s="223"/>
      <c r="QZW204" s="223"/>
      <c r="QZX204" s="223"/>
      <c r="QZY204" s="223"/>
      <c r="QZZ204" s="223"/>
      <c r="RAA204" s="223"/>
      <c r="RAB204" s="223"/>
      <c r="RAC204" s="223"/>
      <c r="RAD204" s="223"/>
      <c r="RAE204" s="223"/>
      <c r="RAF204" s="223"/>
      <c r="RAG204" s="223"/>
      <c r="RAH204" s="223"/>
      <c r="RAI204" s="223"/>
      <c r="RAJ204" s="223"/>
      <c r="RAK204" s="223"/>
      <c r="RAL204" s="223"/>
      <c r="RAM204" s="223"/>
      <c r="RAN204" s="223"/>
      <c r="RAO204" s="223"/>
      <c r="RAP204" s="223"/>
      <c r="RAQ204" s="223"/>
      <c r="RAR204" s="223"/>
      <c r="RAS204" s="223"/>
      <c r="RAT204" s="223"/>
      <c r="RAU204" s="223"/>
      <c r="RAV204" s="223"/>
      <c r="RAW204" s="223"/>
      <c r="RAX204" s="223"/>
      <c r="RAY204" s="223"/>
      <c r="RAZ204" s="223"/>
      <c r="RBA204" s="223"/>
      <c r="RBB204" s="223"/>
      <c r="RBC204" s="223"/>
      <c r="RBD204" s="223"/>
      <c r="RBE204" s="223"/>
      <c r="RBF204" s="223"/>
      <c r="RBG204" s="223"/>
      <c r="RBH204" s="223"/>
      <c r="RBI204" s="223"/>
      <c r="RBJ204" s="223"/>
      <c r="RBK204" s="223"/>
      <c r="RBL204" s="223"/>
      <c r="RBM204" s="223"/>
      <c r="RBN204" s="223"/>
      <c r="RBO204" s="223"/>
      <c r="RBP204" s="223"/>
      <c r="RBQ204" s="223"/>
      <c r="RBR204" s="223"/>
      <c r="RBS204" s="223"/>
      <c r="RBT204" s="223"/>
      <c r="RBU204" s="223"/>
      <c r="RBV204" s="223"/>
      <c r="RBW204" s="223"/>
      <c r="RBX204" s="223"/>
      <c r="RBY204" s="223"/>
      <c r="RBZ204" s="223"/>
      <c r="RCA204" s="223"/>
      <c r="RCB204" s="223"/>
      <c r="RCC204" s="223"/>
      <c r="RCD204" s="223"/>
      <c r="RCE204" s="223"/>
      <c r="RCF204" s="223"/>
      <c r="RCG204" s="223"/>
      <c r="RCH204" s="223"/>
      <c r="RCI204" s="223"/>
      <c r="RCJ204" s="223"/>
      <c r="RCK204" s="223"/>
      <c r="RCL204" s="223"/>
      <c r="RCM204" s="223"/>
      <c r="RCN204" s="223"/>
      <c r="RCO204" s="223"/>
      <c r="RCP204" s="223"/>
      <c r="RCQ204" s="223"/>
      <c r="RCR204" s="223"/>
      <c r="RCS204" s="223"/>
      <c r="RCT204" s="223"/>
      <c r="RCU204" s="223"/>
      <c r="RCV204" s="223"/>
      <c r="RCW204" s="223"/>
      <c r="RCX204" s="223"/>
      <c r="RCY204" s="223"/>
      <c r="RCZ204" s="223"/>
      <c r="RDA204" s="223"/>
      <c r="RDB204" s="223"/>
      <c r="RDC204" s="223"/>
      <c r="RDD204" s="223"/>
      <c r="RDE204" s="223"/>
      <c r="RDF204" s="223"/>
      <c r="RDG204" s="223"/>
      <c r="RDH204" s="223"/>
      <c r="RDI204" s="223"/>
      <c r="RDJ204" s="223"/>
      <c r="RDK204" s="223"/>
      <c r="RDL204" s="223"/>
      <c r="RDM204" s="223"/>
      <c r="RDN204" s="223"/>
      <c r="RDO204" s="223"/>
      <c r="RDP204" s="223"/>
      <c r="RDQ204" s="223"/>
      <c r="RDR204" s="223"/>
      <c r="RDS204" s="223"/>
      <c r="RDT204" s="223"/>
      <c r="RDU204" s="223"/>
      <c r="RDV204" s="223"/>
      <c r="RDW204" s="223"/>
      <c r="RDX204" s="223"/>
      <c r="RDY204" s="223"/>
      <c r="RDZ204" s="223"/>
      <c r="REA204" s="223"/>
      <c r="REB204" s="223"/>
      <c r="REC204" s="223"/>
      <c r="RED204" s="223"/>
      <c r="REE204" s="223"/>
      <c r="REF204" s="223"/>
      <c r="REG204" s="223"/>
      <c r="REH204" s="223"/>
      <c r="REI204" s="223"/>
      <c r="REJ204" s="223"/>
      <c r="REK204" s="223"/>
      <c r="REL204" s="223"/>
      <c r="REM204" s="223"/>
      <c r="REN204" s="223"/>
      <c r="REO204" s="223"/>
      <c r="REP204" s="223"/>
      <c r="REQ204" s="223"/>
      <c r="RER204" s="223"/>
      <c r="RES204" s="223"/>
      <c r="RET204" s="223"/>
      <c r="REU204" s="223"/>
      <c r="REV204" s="223"/>
      <c r="REW204" s="223"/>
      <c r="REX204" s="223"/>
      <c r="REY204" s="223"/>
      <c r="REZ204" s="223"/>
      <c r="RFA204" s="223"/>
      <c r="RFB204" s="223"/>
      <c r="RFC204" s="223"/>
      <c r="RFD204" s="223"/>
      <c r="RFE204" s="223"/>
      <c r="RFF204" s="223"/>
      <c r="RFG204" s="223"/>
      <c r="RFH204" s="223"/>
      <c r="RFI204" s="223"/>
      <c r="RFJ204" s="223"/>
      <c r="RFK204" s="223"/>
      <c r="RFL204" s="223"/>
      <c r="RFM204" s="223"/>
      <c r="RFN204" s="223"/>
      <c r="RFO204" s="223"/>
      <c r="RFP204" s="223"/>
      <c r="RFQ204" s="223"/>
      <c r="RFR204" s="223"/>
      <c r="RFS204" s="223"/>
      <c r="RFT204" s="223"/>
      <c r="RFU204" s="223"/>
      <c r="RFV204" s="223"/>
      <c r="RFW204" s="223"/>
      <c r="RFX204" s="223"/>
      <c r="RFY204" s="223"/>
      <c r="RFZ204" s="223"/>
      <c r="RGA204" s="223"/>
      <c r="RGB204" s="223"/>
      <c r="RGC204" s="223"/>
      <c r="RGD204" s="223"/>
      <c r="RGE204" s="223"/>
      <c r="RGF204" s="223"/>
      <c r="RGG204" s="223"/>
      <c r="RGH204" s="223"/>
      <c r="RGI204" s="223"/>
      <c r="RGJ204" s="223"/>
      <c r="RGK204" s="223"/>
      <c r="RGL204" s="223"/>
      <c r="RGM204" s="223"/>
      <c r="RGN204" s="223"/>
      <c r="RGO204" s="223"/>
      <c r="RGP204" s="223"/>
      <c r="RGQ204" s="223"/>
      <c r="RGR204" s="223"/>
      <c r="RGS204" s="223"/>
      <c r="RGT204" s="223"/>
      <c r="RGU204" s="223"/>
      <c r="RGV204" s="223"/>
      <c r="RGW204" s="223"/>
      <c r="RGX204" s="223"/>
      <c r="RGY204" s="223"/>
      <c r="RGZ204" s="223"/>
      <c r="RHA204" s="223"/>
      <c r="RHB204" s="223"/>
      <c r="RHC204" s="223"/>
      <c r="RHD204" s="223"/>
      <c r="RHE204" s="223"/>
      <c r="RHF204" s="223"/>
      <c r="RHG204" s="223"/>
      <c r="RHH204" s="223"/>
      <c r="RHI204" s="223"/>
      <c r="RHJ204" s="223"/>
      <c r="RHK204" s="223"/>
      <c r="RHL204" s="223"/>
      <c r="RHM204" s="223"/>
      <c r="RHN204" s="223"/>
      <c r="RHO204" s="223"/>
      <c r="RHP204" s="223"/>
      <c r="RHQ204" s="223"/>
      <c r="RHR204" s="223"/>
      <c r="RHS204" s="223"/>
      <c r="RHT204" s="223"/>
      <c r="RHU204" s="223"/>
      <c r="RHV204" s="223"/>
      <c r="RHW204" s="223"/>
      <c r="RHX204" s="223"/>
      <c r="RHY204" s="223"/>
      <c r="RHZ204" s="223"/>
      <c r="RIA204" s="223"/>
      <c r="RIB204" s="223"/>
      <c r="RIC204" s="223"/>
      <c r="RID204" s="223"/>
      <c r="RIE204" s="223"/>
      <c r="RIF204" s="223"/>
      <c r="RIG204" s="223"/>
      <c r="RIH204" s="223"/>
      <c r="RII204" s="223"/>
      <c r="RIJ204" s="223"/>
      <c r="RIK204" s="223"/>
      <c r="RIL204" s="223"/>
      <c r="RIM204" s="223"/>
      <c r="RIN204" s="223"/>
      <c r="RIO204" s="223"/>
      <c r="RIP204" s="223"/>
      <c r="RIQ204" s="223"/>
      <c r="RIR204" s="223"/>
      <c r="RIS204" s="223"/>
      <c r="RIT204" s="223"/>
      <c r="RIU204" s="223"/>
      <c r="RIV204" s="223"/>
      <c r="RIW204" s="223"/>
      <c r="RIX204" s="223"/>
      <c r="RIY204" s="223"/>
      <c r="RIZ204" s="223"/>
      <c r="RJA204" s="223"/>
      <c r="RJB204" s="223"/>
      <c r="RJC204" s="223"/>
      <c r="RJD204" s="223"/>
      <c r="RJE204" s="223"/>
      <c r="RJF204" s="223"/>
      <c r="RJG204" s="223"/>
      <c r="RJH204" s="223"/>
      <c r="RJI204" s="223"/>
      <c r="RJJ204" s="223"/>
      <c r="RJK204" s="223"/>
      <c r="RJL204" s="223"/>
      <c r="RJM204" s="223"/>
      <c r="RJN204" s="223"/>
      <c r="RJO204" s="223"/>
      <c r="RJP204" s="223"/>
      <c r="RJQ204" s="223"/>
      <c r="RJR204" s="223"/>
      <c r="RJS204" s="223"/>
      <c r="RJT204" s="223"/>
      <c r="RJU204" s="223"/>
      <c r="RJV204" s="223"/>
      <c r="RJW204" s="223"/>
      <c r="RJX204" s="223"/>
      <c r="RJY204" s="223"/>
      <c r="RJZ204" s="223"/>
      <c r="RKA204" s="223"/>
      <c r="RKB204" s="223"/>
      <c r="RKC204" s="223"/>
      <c r="RKD204" s="223"/>
      <c r="RKE204" s="223"/>
      <c r="RKF204" s="223"/>
      <c r="RKG204" s="223"/>
      <c r="RKH204" s="223"/>
      <c r="RKI204" s="223"/>
      <c r="RKJ204" s="223"/>
      <c r="RKK204" s="223"/>
      <c r="RKL204" s="223"/>
      <c r="RKM204" s="223"/>
      <c r="RKN204" s="223"/>
      <c r="RKO204" s="223"/>
      <c r="RKP204" s="223"/>
      <c r="RKQ204" s="223"/>
      <c r="RKR204" s="223"/>
      <c r="RKS204" s="223"/>
      <c r="RKT204" s="223"/>
      <c r="RKU204" s="223"/>
      <c r="RKV204" s="223"/>
      <c r="RKW204" s="223"/>
      <c r="RKX204" s="223"/>
      <c r="RKY204" s="223"/>
      <c r="RKZ204" s="223"/>
      <c r="RLA204" s="223"/>
      <c r="RLB204" s="223"/>
      <c r="RLC204" s="223"/>
      <c r="RLD204" s="223"/>
      <c r="RLE204" s="223"/>
      <c r="RLF204" s="223"/>
      <c r="RLG204" s="223"/>
      <c r="RLH204" s="223"/>
      <c r="RLI204" s="223"/>
      <c r="RLJ204" s="223"/>
      <c r="RLK204" s="223"/>
      <c r="RLL204" s="223"/>
      <c r="RLM204" s="223"/>
      <c r="RLN204" s="223"/>
      <c r="RLO204" s="223"/>
      <c r="RLP204" s="223"/>
      <c r="RLQ204" s="223"/>
      <c r="RLR204" s="223"/>
      <c r="RLS204" s="223"/>
      <c r="RLT204" s="223"/>
      <c r="RLU204" s="223"/>
      <c r="RLV204" s="223"/>
      <c r="RLW204" s="223"/>
      <c r="RLX204" s="223"/>
      <c r="RLY204" s="223"/>
      <c r="RLZ204" s="223"/>
      <c r="RMA204" s="223"/>
      <c r="RMB204" s="223"/>
      <c r="RMC204" s="223"/>
      <c r="RMD204" s="223"/>
      <c r="RME204" s="223"/>
      <c r="RMF204" s="223"/>
      <c r="RMG204" s="223"/>
      <c r="RMH204" s="223"/>
      <c r="RMI204" s="223"/>
      <c r="RMJ204" s="223"/>
      <c r="RMK204" s="223"/>
      <c r="RML204" s="223"/>
      <c r="RMM204" s="223"/>
      <c r="RMN204" s="223"/>
      <c r="RMO204" s="223"/>
      <c r="RMP204" s="223"/>
      <c r="RMQ204" s="223"/>
      <c r="RMR204" s="223"/>
      <c r="RMS204" s="223"/>
      <c r="RMT204" s="223"/>
      <c r="RMU204" s="223"/>
      <c r="RMV204" s="223"/>
      <c r="RMW204" s="223"/>
      <c r="RMX204" s="223"/>
      <c r="RMY204" s="223"/>
      <c r="RMZ204" s="223"/>
      <c r="RNA204" s="223"/>
      <c r="RNB204" s="223"/>
      <c r="RNC204" s="223"/>
      <c r="RND204" s="223"/>
      <c r="RNE204" s="223"/>
      <c r="RNF204" s="223"/>
      <c r="RNG204" s="223"/>
      <c r="RNH204" s="223"/>
      <c r="RNI204" s="223"/>
      <c r="RNJ204" s="223"/>
      <c r="RNK204" s="223"/>
      <c r="RNL204" s="223"/>
      <c r="RNM204" s="223"/>
      <c r="RNN204" s="223"/>
      <c r="RNO204" s="223"/>
      <c r="RNP204" s="223"/>
      <c r="RNQ204" s="223"/>
      <c r="RNR204" s="223"/>
      <c r="RNS204" s="223"/>
      <c r="RNT204" s="223"/>
      <c r="RNU204" s="223"/>
      <c r="RNV204" s="223"/>
      <c r="RNW204" s="223"/>
      <c r="RNX204" s="223"/>
      <c r="RNY204" s="223"/>
      <c r="RNZ204" s="223"/>
      <c r="ROA204" s="223"/>
      <c r="ROB204" s="223"/>
      <c r="ROC204" s="223"/>
      <c r="ROD204" s="223"/>
      <c r="ROE204" s="223"/>
      <c r="ROF204" s="223"/>
      <c r="ROG204" s="223"/>
      <c r="ROH204" s="223"/>
      <c r="ROI204" s="223"/>
      <c r="ROJ204" s="223"/>
      <c r="ROK204" s="223"/>
      <c r="ROL204" s="223"/>
      <c r="ROM204" s="223"/>
      <c r="RON204" s="223"/>
      <c r="ROO204" s="223"/>
      <c r="ROP204" s="223"/>
      <c r="ROQ204" s="223"/>
      <c r="ROR204" s="223"/>
      <c r="ROS204" s="223"/>
      <c r="ROT204" s="223"/>
      <c r="ROU204" s="223"/>
      <c r="ROV204" s="223"/>
      <c r="ROW204" s="223"/>
      <c r="ROX204" s="223"/>
      <c r="ROY204" s="223"/>
      <c r="ROZ204" s="223"/>
      <c r="RPA204" s="223"/>
      <c r="RPB204" s="223"/>
      <c r="RPC204" s="223"/>
      <c r="RPD204" s="223"/>
      <c r="RPE204" s="223"/>
      <c r="RPF204" s="223"/>
      <c r="RPG204" s="223"/>
      <c r="RPH204" s="223"/>
      <c r="RPI204" s="223"/>
      <c r="RPJ204" s="223"/>
      <c r="RPK204" s="223"/>
      <c r="RPL204" s="223"/>
      <c r="RPM204" s="223"/>
      <c r="RPN204" s="223"/>
      <c r="RPO204" s="223"/>
      <c r="RPP204" s="223"/>
      <c r="RPQ204" s="223"/>
      <c r="RPR204" s="223"/>
      <c r="RPS204" s="223"/>
      <c r="RPT204" s="223"/>
      <c r="RPU204" s="223"/>
      <c r="RPV204" s="223"/>
      <c r="RPW204" s="223"/>
      <c r="RPX204" s="223"/>
      <c r="RPY204" s="223"/>
      <c r="RPZ204" s="223"/>
      <c r="RQA204" s="223"/>
      <c r="RQB204" s="223"/>
      <c r="RQC204" s="223"/>
      <c r="RQD204" s="223"/>
      <c r="RQE204" s="223"/>
      <c r="RQF204" s="223"/>
      <c r="RQG204" s="223"/>
      <c r="RQH204" s="223"/>
      <c r="RQI204" s="223"/>
      <c r="RQJ204" s="223"/>
      <c r="RQK204" s="223"/>
      <c r="RQL204" s="223"/>
      <c r="RQM204" s="223"/>
      <c r="RQN204" s="223"/>
      <c r="RQO204" s="223"/>
      <c r="RQP204" s="223"/>
      <c r="RQQ204" s="223"/>
      <c r="RQR204" s="223"/>
      <c r="RQS204" s="223"/>
      <c r="RQT204" s="223"/>
      <c r="RQU204" s="223"/>
      <c r="RQV204" s="223"/>
      <c r="RQW204" s="223"/>
      <c r="RQX204" s="223"/>
      <c r="RQY204" s="223"/>
      <c r="RQZ204" s="223"/>
      <c r="RRA204" s="223"/>
      <c r="RRB204" s="223"/>
      <c r="RRC204" s="223"/>
      <c r="RRD204" s="223"/>
      <c r="RRE204" s="223"/>
      <c r="RRF204" s="223"/>
      <c r="RRG204" s="223"/>
      <c r="RRH204" s="223"/>
      <c r="RRI204" s="223"/>
      <c r="RRJ204" s="223"/>
      <c r="RRK204" s="223"/>
      <c r="RRL204" s="223"/>
      <c r="RRM204" s="223"/>
      <c r="RRN204" s="223"/>
      <c r="RRO204" s="223"/>
      <c r="RRP204" s="223"/>
      <c r="RRQ204" s="223"/>
      <c r="RRR204" s="223"/>
      <c r="RRS204" s="223"/>
      <c r="RRT204" s="223"/>
      <c r="RRU204" s="223"/>
      <c r="RRV204" s="223"/>
      <c r="RRW204" s="223"/>
      <c r="RRX204" s="223"/>
      <c r="RRY204" s="223"/>
      <c r="RRZ204" s="223"/>
      <c r="RSA204" s="223"/>
      <c r="RSB204" s="223"/>
      <c r="RSC204" s="223"/>
      <c r="RSD204" s="223"/>
      <c r="RSE204" s="223"/>
      <c r="RSF204" s="223"/>
      <c r="RSG204" s="223"/>
      <c r="RSH204" s="223"/>
      <c r="RSI204" s="223"/>
      <c r="RSJ204" s="223"/>
      <c r="RSK204" s="223"/>
      <c r="RSL204" s="223"/>
      <c r="RSM204" s="223"/>
      <c r="RSN204" s="223"/>
      <c r="RSO204" s="223"/>
      <c r="RSP204" s="223"/>
      <c r="RSQ204" s="223"/>
      <c r="RSR204" s="223"/>
      <c r="RSS204" s="223"/>
      <c r="RST204" s="223"/>
      <c r="RSU204" s="223"/>
      <c r="RSV204" s="223"/>
      <c r="RSW204" s="223"/>
      <c r="RSX204" s="223"/>
      <c r="RSY204" s="223"/>
      <c r="RSZ204" s="223"/>
      <c r="RTA204" s="223"/>
      <c r="RTB204" s="223"/>
      <c r="RTC204" s="223"/>
      <c r="RTD204" s="223"/>
      <c r="RTE204" s="223"/>
      <c r="RTF204" s="223"/>
      <c r="RTG204" s="223"/>
      <c r="RTH204" s="223"/>
      <c r="RTI204" s="223"/>
      <c r="RTJ204" s="223"/>
      <c r="RTK204" s="223"/>
      <c r="RTL204" s="223"/>
      <c r="RTM204" s="223"/>
      <c r="RTN204" s="223"/>
      <c r="RTO204" s="223"/>
      <c r="RTP204" s="223"/>
      <c r="RTQ204" s="223"/>
      <c r="RTR204" s="223"/>
      <c r="RTS204" s="223"/>
      <c r="RTT204" s="223"/>
      <c r="RTU204" s="223"/>
      <c r="RTV204" s="223"/>
      <c r="RTW204" s="223"/>
      <c r="RTX204" s="223"/>
      <c r="RTY204" s="223"/>
      <c r="RTZ204" s="223"/>
      <c r="RUA204" s="223"/>
      <c r="RUB204" s="223"/>
      <c r="RUC204" s="223"/>
      <c r="RUD204" s="223"/>
      <c r="RUE204" s="223"/>
      <c r="RUF204" s="223"/>
      <c r="RUG204" s="223"/>
      <c r="RUH204" s="223"/>
      <c r="RUI204" s="223"/>
      <c r="RUJ204" s="223"/>
      <c r="RUK204" s="223"/>
      <c r="RUL204" s="223"/>
      <c r="RUM204" s="223"/>
      <c r="RUN204" s="223"/>
      <c r="RUO204" s="223"/>
      <c r="RUP204" s="223"/>
      <c r="RUQ204" s="223"/>
      <c r="RUR204" s="223"/>
      <c r="RUS204" s="223"/>
      <c r="RUT204" s="223"/>
      <c r="RUU204" s="223"/>
      <c r="RUV204" s="223"/>
      <c r="RUW204" s="223"/>
      <c r="RUX204" s="223"/>
      <c r="RUY204" s="223"/>
      <c r="RUZ204" s="223"/>
      <c r="RVA204" s="223"/>
      <c r="RVB204" s="223"/>
      <c r="RVC204" s="223"/>
      <c r="RVD204" s="223"/>
      <c r="RVE204" s="223"/>
      <c r="RVF204" s="223"/>
      <c r="RVG204" s="223"/>
      <c r="RVH204" s="223"/>
      <c r="RVI204" s="223"/>
      <c r="RVJ204" s="223"/>
      <c r="RVK204" s="223"/>
      <c r="RVL204" s="223"/>
      <c r="RVM204" s="223"/>
      <c r="RVN204" s="223"/>
      <c r="RVO204" s="223"/>
      <c r="RVP204" s="223"/>
      <c r="RVQ204" s="223"/>
      <c r="RVR204" s="223"/>
      <c r="RVS204" s="223"/>
      <c r="RVT204" s="223"/>
      <c r="RVU204" s="223"/>
      <c r="RVV204" s="223"/>
      <c r="RVW204" s="223"/>
      <c r="RVX204" s="223"/>
      <c r="RVY204" s="223"/>
      <c r="RVZ204" s="223"/>
      <c r="RWA204" s="223"/>
      <c r="RWB204" s="223"/>
      <c r="RWC204" s="223"/>
      <c r="RWD204" s="223"/>
      <c r="RWE204" s="223"/>
      <c r="RWF204" s="223"/>
      <c r="RWG204" s="223"/>
      <c r="RWH204" s="223"/>
      <c r="RWI204" s="223"/>
      <c r="RWJ204" s="223"/>
      <c r="RWK204" s="223"/>
      <c r="RWL204" s="223"/>
      <c r="RWM204" s="223"/>
      <c r="RWN204" s="223"/>
      <c r="RWO204" s="223"/>
      <c r="RWP204" s="223"/>
      <c r="RWQ204" s="223"/>
      <c r="RWR204" s="223"/>
      <c r="RWS204" s="223"/>
      <c r="RWT204" s="223"/>
      <c r="RWU204" s="223"/>
      <c r="RWV204" s="223"/>
      <c r="RWW204" s="223"/>
      <c r="RWX204" s="223"/>
      <c r="RWY204" s="223"/>
      <c r="RWZ204" s="223"/>
      <c r="RXA204" s="223"/>
      <c r="RXB204" s="223"/>
      <c r="RXC204" s="223"/>
      <c r="RXD204" s="223"/>
      <c r="RXE204" s="223"/>
      <c r="RXF204" s="223"/>
      <c r="RXG204" s="223"/>
      <c r="RXH204" s="223"/>
      <c r="RXI204" s="223"/>
      <c r="RXJ204" s="223"/>
      <c r="RXK204" s="223"/>
      <c r="RXL204" s="223"/>
      <c r="RXM204" s="223"/>
      <c r="RXN204" s="223"/>
      <c r="RXO204" s="223"/>
      <c r="RXP204" s="223"/>
      <c r="RXQ204" s="223"/>
      <c r="RXR204" s="223"/>
      <c r="RXS204" s="223"/>
      <c r="RXT204" s="223"/>
      <c r="RXU204" s="223"/>
      <c r="RXV204" s="223"/>
      <c r="RXW204" s="223"/>
      <c r="RXX204" s="223"/>
      <c r="RXY204" s="223"/>
      <c r="RXZ204" s="223"/>
      <c r="RYA204" s="223"/>
      <c r="RYB204" s="223"/>
      <c r="RYC204" s="223"/>
      <c r="RYD204" s="223"/>
      <c r="RYE204" s="223"/>
      <c r="RYF204" s="223"/>
      <c r="RYG204" s="223"/>
      <c r="RYH204" s="223"/>
      <c r="RYI204" s="223"/>
      <c r="RYJ204" s="223"/>
      <c r="RYK204" s="223"/>
      <c r="RYL204" s="223"/>
      <c r="RYM204" s="223"/>
      <c r="RYN204" s="223"/>
      <c r="RYO204" s="223"/>
      <c r="RYP204" s="223"/>
      <c r="RYQ204" s="223"/>
      <c r="RYR204" s="223"/>
      <c r="RYS204" s="223"/>
      <c r="RYT204" s="223"/>
      <c r="RYU204" s="223"/>
      <c r="RYV204" s="223"/>
      <c r="RYW204" s="223"/>
      <c r="RYX204" s="223"/>
      <c r="RYY204" s="223"/>
      <c r="RYZ204" s="223"/>
      <c r="RZA204" s="223"/>
      <c r="RZB204" s="223"/>
      <c r="RZC204" s="223"/>
      <c r="RZD204" s="223"/>
      <c r="RZE204" s="223"/>
      <c r="RZF204" s="223"/>
      <c r="RZG204" s="223"/>
      <c r="RZH204" s="223"/>
      <c r="RZI204" s="223"/>
      <c r="RZJ204" s="223"/>
      <c r="RZK204" s="223"/>
      <c r="RZL204" s="223"/>
      <c r="RZM204" s="223"/>
      <c r="RZN204" s="223"/>
      <c r="RZO204" s="223"/>
      <c r="RZP204" s="223"/>
      <c r="RZQ204" s="223"/>
      <c r="RZR204" s="223"/>
      <c r="RZS204" s="223"/>
      <c r="RZT204" s="223"/>
      <c r="RZU204" s="223"/>
      <c r="RZV204" s="223"/>
      <c r="RZW204" s="223"/>
      <c r="RZX204" s="223"/>
      <c r="RZY204" s="223"/>
      <c r="RZZ204" s="223"/>
      <c r="SAA204" s="223"/>
      <c r="SAB204" s="223"/>
      <c r="SAC204" s="223"/>
      <c r="SAD204" s="223"/>
      <c r="SAE204" s="223"/>
      <c r="SAF204" s="223"/>
      <c r="SAG204" s="223"/>
      <c r="SAH204" s="223"/>
      <c r="SAI204" s="223"/>
      <c r="SAJ204" s="223"/>
      <c r="SAK204" s="223"/>
      <c r="SAL204" s="223"/>
      <c r="SAM204" s="223"/>
      <c r="SAN204" s="223"/>
      <c r="SAO204" s="223"/>
      <c r="SAP204" s="223"/>
      <c r="SAQ204" s="223"/>
      <c r="SAR204" s="223"/>
      <c r="SAS204" s="223"/>
      <c r="SAT204" s="223"/>
      <c r="SAU204" s="223"/>
      <c r="SAV204" s="223"/>
      <c r="SAW204" s="223"/>
      <c r="SAX204" s="223"/>
      <c r="SAY204" s="223"/>
      <c r="SAZ204" s="223"/>
      <c r="SBA204" s="223"/>
      <c r="SBB204" s="223"/>
      <c r="SBC204" s="223"/>
      <c r="SBD204" s="223"/>
      <c r="SBE204" s="223"/>
      <c r="SBF204" s="223"/>
      <c r="SBG204" s="223"/>
      <c r="SBH204" s="223"/>
      <c r="SBI204" s="223"/>
      <c r="SBJ204" s="223"/>
      <c r="SBK204" s="223"/>
      <c r="SBL204" s="223"/>
      <c r="SBM204" s="223"/>
      <c r="SBN204" s="223"/>
      <c r="SBO204" s="223"/>
      <c r="SBP204" s="223"/>
      <c r="SBQ204" s="223"/>
      <c r="SBR204" s="223"/>
      <c r="SBS204" s="223"/>
      <c r="SBT204" s="223"/>
      <c r="SBU204" s="223"/>
      <c r="SBV204" s="223"/>
      <c r="SBW204" s="223"/>
      <c r="SBX204" s="223"/>
      <c r="SBY204" s="223"/>
      <c r="SBZ204" s="223"/>
      <c r="SCA204" s="223"/>
      <c r="SCB204" s="223"/>
      <c r="SCC204" s="223"/>
      <c r="SCD204" s="223"/>
      <c r="SCE204" s="223"/>
      <c r="SCF204" s="223"/>
      <c r="SCG204" s="223"/>
      <c r="SCH204" s="223"/>
      <c r="SCI204" s="223"/>
      <c r="SCJ204" s="223"/>
      <c r="SCK204" s="223"/>
      <c r="SCL204" s="223"/>
      <c r="SCM204" s="223"/>
      <c r="SCN204" s="223"/>
      <c r="SCO204" s="223"/>
      <c r="SCP204" s="223"/>
      <c r="SCQ204" s="223"/>
      <c r="SCR204" s="223"/>
      <c r="SCS204" s="223"/>
      <c r="SCT204" s="223"/>
      <c r="SCU204" s="223"/>
      <c r="SCV204" s="223"/>
      <c r="SCW204" s="223"/>
      <c r="SCX204" s="223"/>
      <c r="SCY204" s="223"/>
      <c r="SCZ204" s="223"/>
      <c r="SDA204" s="223"/>
      <c r="SDB204" s="223"/>
      <c r="SDC204" s="223"/>
      <c r="SDD204" s="223"/>
      <c r="SDE204" s="223"/>
      <c r="SDF204" s="223"/>
      <c r="SDG204" s="223"/>
      <c r="SDH204" s="223"/>
      <c r="SDI204" s="223"/>
      <c r="SDJ204" s="223"/>
      <c r="SDK204" s="223"/>
      <c r="SDL204" s="223"/>
      <c r="SDM204" s="223"/>
      <c r="SDN204" s="223"/>
      <c r="SDO204" s="223"/>
      <c r="SDP204" s="223"/>
      <c r="SDQ204" s="223"/>
      <c r="SDR204" s="223"/>
      <c r="SDS204" s="223"/>
      <c r="SDT204" s="223"/>
      <c r="SDU204" s="223"/>
      <c r="SDV204" s="223"/>
      <c r="SDW204" s="223"/>
      <c r="SDX204" s="223"/>
      <c r="SDY204" s="223"/>
      <c r="SDZ204" s="223"/>
      <c r="SEA204" s="223"/>
      <c r="SEB204" s="223"/>
      <c r="SEC204" s="223"/>
      <c r="SED204" s="223"/>
      <c r="SEE204" s="223"/>
      <c r="SEF204" s="223"/>
      <c r="SEG204" s="223"/>
      <c r="SEH204" s="223"/>
      <c r="SEI204" s="223"/>
      <c r="SEJ204" s="223"/>
      <c r="SEK204" s="223"/>
      <c r="SEL204" s="223"/>
      <c r="SEM204" s="223"/>
      <c r="SEN204" s="223"/>
      <c r="SEO204" s="223"/>
      <c r="SEP204" s="223"/>
      <c r="SEQ204" s="223"/>
      <c r="SER204" s="223"/>
      <c r="SES204" s="223"/>
      <c r="SET204" s="223"/>
      <c r="SEU204" s="223"/>
      <c r="SEV204" s="223"/>
      <c r="SEW204" s="223"/>
      <c r="SEX204" s="223"/>
      <c r="SEY204" s="223"/>
      <c r="SEZ204" s="223"/>
      <c r="SFA204" s="223"/>
      <c r="SFB204" s="223"/>
      <c r="SFC204" s="223"/>
      <c r="SFD204" s="223"/>
      <c r="SFE204" s="223"/>
      <c r="SFF204" s="223"/>
      <c r="SFG204" s="223"/>
      <c r="SFH204" s="223"/>
      <c r="SFI204" s="223"/>
      <c r="SFJ204" s="223"/>
      <c r="SFK204" s="223"/>
      <c r="SFL204" s="223"/>
      <c r="SFM204" s="223"/>
      <c r="SFN204" s="223"/>
      <c r="SFO204" s="223"/>
      <c r="SFP204" s="223"/>
      <c r="SFQ204" s="223"/>
      <c r="SFR204" s="223"/>
      <c r="SFS204" s="223"/>
      <c r="SFT204" s="223"/>
      <c r="SFU204" s="223"/>
      <c r="SFV204" s="223"/>
      <c r="SFW204" s="223"/>
      <c r="SFX204" s="223"/>
      <c r="SFY204" s="223"/>
      <c r="SFZ204" s="223"/>
      <c r="SGA204" s="223"/>
      <c r="SGB204" s="223"/>
      <c r="SGC204" s="223"/>
      <c r="SGD204" s="223"/>
      <c r="SGE204" s="223"/>
      <c r="SGF204" s="223"/>
      <c r="SGG204" s="223"/>
      <c r="SGH204" s="223"/>
      <c r="SGI204" s="223"/>
      <c r="SGJ204" s="223"/>
      <c r="SGK204" s="223"/>
      <c r="SGL204" s="223"/>
      <c r="SGM204" s="223"/>
      <c r="SGN204" s="223"/>
      <c r="SGO204" s="223"/>
      <c r="SGP204" s="223"/>
      <c r="SGQ204" s="223"/>
      <c r="SGR204" s="223"/>
      <c r="SGS204" s="223"/>
      <c r="SGT204" s="223"/>
      <c r="SGU204" s="223"/>
      <c r="SGV204" s="223"/>
      <c r="SGW204" s="223"/>
      <c r="SGX204" s="223"/>
      <c r="SGY204" s="223"/>
      <c r="SGZ204" s="223"/>
      <c r="SHA204" s="223"/>
      <c r="SHB204" s="223"/>
      <c r="SHC204" s="223"/>
      <c r="SHD204" s="223"/>
      <c r="SHE204" s="223"/>
      <c r="SHF204" s="223"/>
      <c r="SHG204" s="223"/>
      <c r="SHH204" s="223"/>
      <c r="SHI204" s="223"/>
      <c r="SHJ204" s="223"/>
      <c r="SHK204" s="223"/>
      <c r="SHL204" s="223"/>
      <c r="SHM204" s="223"/>
      <c r="SHN204" s="223"/>
      <c r="SHO204" s="223"/>
      <c r="SHP204" s="223"/>
      <c r="SHQ204" s="223"/>
      <c r="SHR204" s="223"/>
      <c r="SHS204" s="223"/>
      <c r="SHT204" s="223"/>
      <c r="SHU204" s="223"/>
      <c r="SHV204" s="223"/>
      <c r="SHW204" s="223"/>
      <c r="SHX204" s="223"/>
      <c r="SHY204" s="223"/>
      <c r="SHZ204" s="223"/>
      <c r="SIA204" s="223"/>
      <c r="SIB204" s="223"/>
      <c r="SIC204" s="223"/>
      <c r="SID204" s="223"/>
      <c r="SIE204" s="223"/>
      <c r="SIF204" s="223"/>
      <c r="SIG204" s="223"/>
      <c r="SIH204" s="223"/>
      <c r="SII204" s="223"/>
      <c r="SIJ204" s="223"/>
      <c r="SIK204" s="223"/>
      <c r="SIL204" s="223"/>
      <c r="SIM204" s="223"/>
      <c r="SIN204" s="223"/>
      <c r="SIO204" s="223"/>
      <c r="SIP204" s="223"/>
      <c r="SIQ204" s="223"/>
      <c r="SIR204" s="223"/>
      <c r="SIS204" s="223"/>
      <c r="SIT204" s="223"/>
      <c r="SIU204" s="223"/>
      <c r="SIV204" s="223"/>
      <c r="SIW204" s="223"/>
      <c r="SIX204" s="223"/>
      <c r="SIY204" s="223"/>
      <c r="SIZ204" s="223"/>
      <c r="SJA204" s="223"/>
      <c r="SJB204" s="223"/>
      <c r="SJC204" s="223"/>
      <c r="SJD204" s="223"/>
      <c r="SJE204" s="223"/>
      <c r="SJF204" s="223"/>
      <c r="SJG204" s="223"/>
      <c r="SJH204" s="223"/>
      <c r="SJI204" s="223"/>
      <c r="SJJ204" s="223"/>
      <c r="SJK204" s="223"/>
      <c r="SJL204" s="223"/>
      <c r="SJM204" s="223"/>
      <c r="SJN204" s="223"/>
      <c r="SJO204" s="223"/>
      <c r="SJP204" s="223"/>
      <c r="SJQ204" s="223"/>
      <c r="SJR204" s="223"/>
      <c r="SJS204" s="223"/>
      <c r="SJT204" s="223"/>
      <c r="SJU204" s="223"/>
      <c r="SJV204" s="223"/>
      <c r="SJW204" s="223"/>
      <c r="SJX204" s="223"/>
      <c r="SJY204" s="223"/>
      <c r="SJZ204" s="223"/>
      <c r="SKA204" s="223"/>
      <c r="SKB204" s="223"/>
      <c r="SKC204" s="223"/>
      <c r="SKD204" s="223"/>
      <c r="SKE204" s="223"/>
      <c r="SKF204" s="223"/>
      <c r="SKG204" s="223"/>
      <c r="SKH204" s="223"/>
      <c r="SKI204" s="223"/>
      <c r="SKJ204" s="223"/>
      <c r="SKK204" s="223"/>
      <c r="SKL204" s="223"/>
      <c r="SKM204" s="223"/>
      <c r="SKN204" s="223"/>
      <c r="SKO204" s="223"/>
      <c r="SKP204" s="223"/>
      <c r="SKQ204" s="223"/>
      <c r="SKR204" s="223"/>
      <c r="SKS204" s="223"/>
      <c r="SKT204" s="223"/>
      <c r="SKU204" s="223"/>
      <c r="SKV204" s="223"/>
      <c r="SKW204" s="223"/>
      <c r="SKX204" s="223"/>
      <c r="SKY204" s="223"/>
      <c r="SKZ204" s="223"/>
      <c r="SLA204" s="223"/>
      <c r="SLB204" s="223"/>
      <c r="SLC204" s="223"/>
      <c r="SLD204" s="223"/>
      <c r="SLE204" s="223"/>
      <c r="SLF204" s="223"/>
      <c r="SLG204" s="223"/>
      <c r="SLH204" s="223"/>
      <c r="SLI204" s="223"/>
      <c r="SLJ204" s="223"/>
      <c r="SLK204" s="223"/>
      <c r="SLL204" s="223"/>
      <c r="SLM204" s="223"/>
      <c r="SLN204" s="223"/>
      <c r="SLO204" s="223"/>
      <c r="SLP204" s="223"/>
      <c r="SLQ204" s="223"/>
      <c r="SLR204" s="223"/>
      <c r="SLS204" s="223"/>
      <c r="SLT204" s="223"/>
      <c r="SLU204" s="223"/>
      <c r="SLV204" s="223"/>
      <c r="SLW204" s="223"/>
      <c r="SLX204" s="223"/>
      <c r="SLY204" s="223"/>
      <c r="SLZ204" s="223"/>
      <c r="SMA204" s="223"/>
      <c r="SMB204" s="223"/>
      <c r="SMC204" s="223"/>
      <c r="SMD204" s="223"/>
      <c r="SME204" s="223"/>
      <c r="SMF204" s="223"/>
      <c r="SMG204" s="223"/>
      <c r="SMH204" s="223"/>
      <c r="SMI204" s="223"/>
      <c r="SMJ204" s="223"/>
      <c r="SMK204" s="223"/>
      <c r="SML204" s="223"/>
      <c r="SMM204" s="223"/>
      <c r="SMN204" s="223"/>
      <c r="SMO204" s="223"/>
      <c r="SMP204" s="223"/>
      <c r="SMQ204" s="223"/>
      <c r="SMR204" s="223"/>
      <c r="SMS204" s="223"/>
      <c r="SMT204" s="223"/>
      <c r="SMU204" s="223"/>
      <c r="SMV204" s="223"/>
      <c r="SMW204" s="223"/>
      <c r="SMX204" s="223"/>
      <c r="SMY204" s="223"/>
      <c r="SMZ204" s="223"/>
      <c r="SNA204" s="223"/>
      <c r="SNB204" s="223"/>
      <c r="SNC204" s="223"/>
      <c r="SND204" s="223"/>
      <c r="SNE204" s="223"/>
      <c r="SNF204" s="223"/>
      <c r="SNG204" s="223"/>
      <c r="SNH204" s="223"/>
      <c r="SNI204" s="223"/>
      <c r="SNJ204" s="223"/>
      <c r="SNK204" s="223"/>
      <c r="SNL204" s="223"/>
      <c r="SNM204" s="223"/>
      <c r="SNN204" s="223"/>
      <c r="SNO204" s="223"/>
      <c r="SNP204" s="223"/>
      <c r="SNQ204" s="223"/>
      <c r="SNR204" s="223"/>
      <c r="SNS204" s="223"/>
      <c r="SNT204" s="223"/>
      <c r="SNU204" s="223"/>
      <c r="SNV204" s="223"/>
      <c r="SNW204" s="223"/>
      <c r="SNX204" s="223"/>
      <c r="SNY204" s="223"/>
      <c r="SNZ204" s="223"/>
      <c r="SOA204" s="223"/>
      <c r="SOB204" s="223"/>
      <c r="SOC204" s="223"/>
      <c r="SOD204" s="223"/>
      <c r="SOE204" s="223"/>
      <c r="SOF204" s="223"/>
      <c r="SOG204" s="223"/>
      <c r="SOH204" s="223"/>
      <c r="SOI204" s="223"/>
      <c r="SOJ204" s="223"/>
      <c r="SOK204" s="223"/>
      <c r="SOL204" s="223"/>
      <c r="SOM204" s="223"/>
      <c r="SON204" s="223"/>
      <c r="SOO204" s="223"/>
      <c r="SOP204" s="223"/>
      <c r="SOQ204" s="223"/>
      <c r="SOR204" s="223"/>
      <c r="SOS204" s="223"/>
      <c r="SOT204" s="223"/>
      <c r="SOU204" s="223"/>
      <c r="SOV204" s="223"/>
      <c r="SOW204" s="223"/>
      <c r="SOX204" s="223"/>
      <c r="SOY204" s="223"/>
      <c r="SOZ204" s="223"/>
      <c r="SPA204" s="223"/>
      <c r="SPB204" s="223"/>
      <c r="SPC204" s="223"/>
      <c r="SPD204" s="223"/>
      <c r="SPE204" s="223"/>
      <c r="SPF204" s="223"/>
      <c r="SPG204" s="223"/>
      <c r="SPH204" s="223"/>
      <c r="SPI204" s="223"/>
      <c r="SPJ204" s="223"/>
      <c r="SPK204" s="223"/>
      <c r="SPL204" s="223"/>
      <c r="SPM204" s="223"/>
      <c r="SPN204" s="223"/>
      <c r="SPO204" s="223"/>
      <c r="SPP204" s="223"/>
      <c r="SPQ204" s="223"/>
      <c r="SPR204" s="223"/>
      <c r="SPS204" s="223"/>
      <c r="SPT204" s="223"/>
      <c r="SPU204" s="223"/>
      <c r="SPV204" s="223"/>
      <c r="SPW204" s="223"/>
      <c r="SPX204" s="223"/>
      <c r="SPY204" s="223"/>
      <c r="SPZ204" s="223"/>
      <c r="SQA204" s="223"/>
      <c r="SQB204" s="223"/>
      <c r="SQC204" s="223"/>
      <c r="SQD204" s="223"/>
      <c r="SQE204" s="223"/>
      <c r="SQF204" s="223"/>
      <c r="SQG204" s="223"/>
      <c r="SQH204" s="223"/>
      <c r="SQI204" s="223"/>
      <c r="SQJ204" s="223"/>
      <c r="SQK204" s="223"/>
      <c r="SQL204" s="223"/>
      <c r="SQM204" s="223"/>
      <c r="SQN204" s="223"/>
      <c r="SQO204" s="223"/>
      <c r="SQP204" s="223"/>
      <c r="SQQ204" s="223"/>
      <c r="SQR204" s="223"/>
      <c r="SQS204" s="223"/>
      <c r="SQT204" s="223"/>
      <c r="SQU204" s="223"/>
      <c r="SQV204" s="223"/>
      <c r="SQW204" s="223"/>
      <c r="SQX204" s="223"/>
      <c r="SQY204" s="223"/>
      <c r="SQZ204" s="223"/>
      <c r="SRA204" s="223"/>
      <c r="SRB204" s="223"/>
      <c r="SRC204" s="223"/>
      <c r="SRD204" s="223"/>
      <c r="SRE204" s="223"/>
      <c r="SRF204" s="223"/>
      <c r="SRG204" s="223"/>
      <c r="SRH204" s="223"/>
      <c r="SRI204" s="223"/>
      <c r="SRJ204" s="223"/>
      <c r="SRK204" s="223"/>
      <c r="SRL204" s="223"/>
      <c r="SRM204" s="223"/>
      <c r="SRN204" s="223"/>
      <c r="SRO204" s="223"/>
      <c r="SRP204" s="223"/>
      <c r="SRQ204" s="223"/>
      <c r="SRR204" s="223"/>
      <c r="SRS204" s="223"/>
      <c r="SRT204" s="223"/>
      <c r="SRU204" s="223"/>
      <c r="SRV204" s="223"/>
      <c r="SRW204" s="223"/>
      <c r="SRX204" s="223"/>
      <c r="SRY204" s="223"/>
      <c r="SRZ204" s="223"/>
      <c r="SSA204" s="223"/>
      <c r="SSB204" s="223"/>
      <c r="SSC204" s="223"/>
      <c r="SSD204" s="223"/>
      <c r="SSE204" s="223"/>
      <c r="SSF204" s="223"/>
      <c r="SSG204" s="223"/>
      <c r="SSH204" s="223"/>
      <c r="SSI204" s="223"/>
      <c r="SSJ204" s="223"/>
      <c r="SSK204" s="223"/>
      <c r="SSL204" s="223"/>
      <c r="SSM204" s="223"/>
      <c r="SSN204" s="223"/>
      <c r="SSO204" s="223"/>
      <c r="SSP204" s="223"/>
      <c r="SSQ204" s="223"/>
      <c r="SSR204" s="223"/>
      <c r="SSS204" s="223"/>
      <c r="SST204" s="223"/>
      <c r="SSU204" s="223"/>
      <c r="SSV204" s="223"/>
      <c r="SSW204" s="223"/>
      <c r="SSX204" s="223"/>
      <c r="SSY204" s="223"/>
      <c r="SSZ204" s="223"/>
      <c r="STA204" s="223"/>
      <c r="STB204" s="223"/>
      <c r="STC204" s="223"/>
      <c r="STD204" s="223"/>
      <c r="STE204" s="223"/>
      <c r="STF204" s="223"/>
      <c r="STG204" s="223"/>
      <c r="STH204" s="223"/>
      <c r="STI204" s="223"/>
      <c r="STJ204" s="223"/>
      <c r="STK204" s="223"/>
      <c r="STL204" s="223"/>
      <c r="STM204" s="223"/>
      <c r="STN204" s="223"/>
      <c r="STO204" s="223"/>
      <c r="STP204" s="223"/>
      <c r="STQ204" s="223"/>
      <c r="STR204" s="223"/>
      <c r="STS204" s="223"/>
      <c r="STT204" s="223"/>
      <c r="STU204" s="223"/>
      <c r="STV204" s="223"/>
      <c r="STW204" s="223"/>
      <c r="STX204" s="223"/>
      <c r="STY204" s="223"/>
      <c r="STZ204" s="223"/>
      <c r="SUA204" s="223"/>
      <c r="SUB204" s="223"/>
      <c r="SUC204" s="223"/>
      <c r="SUD204" s="223"/>
      <c r="SUE204" s="223"/>
      <c r="SUF204" s="223"/>
      <c r="SUG204" s="223"/>
      <c r="SUH204" s="223"/>
      <c r="SUI204" s="223"/>
      <c r="SUJ204" s="223"/>
      <c r="SUK204" s="223"/>
      <c r="SUL204" s="223"/>
      <c r="SUM204" s="223"/>
      <c r="SUN204" s="223"/>
      <c r="SUO204" s="223"/>
      <c r="SUP204" s="223"/>
      <c r="SUQ204" s="223"/>
      <c r="SUR204" s="223"/>
      <c r="SUS204" s="223"/>
      <c r="SUT204" s="223"/>
      <c r="SUU204" s="223"/>
      <c r="SUV204" s="223"/>
      <c r="SUW204" s="223"/>
      <c r="SUX204" s="223"/>
      <c r="SUY204" s="223"/>
      <c r="SUZ204" s="223"/>
      <c r="SVA204" s="223"/>
      <c r="SVB204" s="223"/>
      <c r="SVC204" s="223"/>
      <c r="SVD204" s="223"/>
      <c r="SVE204" s="223"/>
      <c r="SVF204" s="223"/>
      <c r="SVG204" s="223"/>
      <c r="SVH204" s="223"/>
      <c r="SVI204" s="223"/>
      <c r="SVJ204" s="223"/>
      <c r="SVK204" s="223"/>
      <c r="SVL204" s="223"/>
      <c r="SVM204" s="223"/>
      <c r="SVN204" s="223"/>
      <c r="SVO204" s="223"/>
      <c r="SVP204" s="223"/>
      <c r="SVQ204" s="223"/>
      <c r="SVR204" s="223"/>
      <c r="SVS204" s="223"/>
      <c r="SVT204" s="223"/>
      <c r="SVU204" s="223"/>
      <c r="SVV204" s="223"/>
      <c r="SVW204" s="223"/>
      <c r="SVX204" s="223"/>
      <c r="SVY204" s="223"/>
      <c r="SVZ204" s="223"/>
      <c r="SWA204" s="223"/>
      <c r="SWB204" s="223"/>
      <c r="SWC204" s="223"/>
      <c r="SWD204" s="223"/>
      <c r="SWE204" s="223"/>
      <c r="SWF204" s="223"/>
      <c r="SWG204" s="223"/>
      <c r="SWH204" s="223"/>
      <c r="SWI204" s="223"/>
      <c r="SWJ204" s="223"/>
      <c r="SWK204" s="223"/>
      <c r="SWL204" s="223"/>
      <c r="SWM204" s="223"/>
      <c r="SWN204" s="223"/>
      <c r="SWO204" s="223"/>
      <c r="SWP204" s="223"/>
      <c r="SWQ204" s="223"/>
      <c r="SWR204" s="223"/>
      <c r="SWS204" s="223"/>
      <c r="SWT204" s="223"/>
      <c r="SWU204" s="223"/>
      <c r="SWV204" s="223"/>
      <c r="SWW204" s="223"/>
      <c r="SWX204" s="223"/>
      <c r="SWY204" s="223"/>
      <c r="SWZ204" s="223"/>
      <c r="SXA204" s="223"/>
      <c r="SXB204" s="223"/>
      <c r="SXC204" s="223"/>
      <c r="SXD204" s="223"/>
      <c r="SXE204" s="223"/>
      <c r="SXF204" s="223"/>
      <c r="SXG204" s="223"/>
      <c r="SXH204" s="223"/>
      <c r="SXI204" s="223"/>
      <c r="SXJ204" s="223"/>
      <c r="SXK204" s="223"/>
      <c r="SXL204" s="223"/>
      <c r="SXM204" s="223"/>
      <c r="SXN204" s="223"/>
      <c r="SXO204" s="223"/>
      <c r="SXP204" s="223"/>
      <c r="SXQ204" s="223"/>
      <c r="SXR204" s="223"/>
      <c r="SXS204" s="223"/>
      <c r="SXT204" s="223"/>
      <c r="SXU204" s="223"/>
      <c r="SXV204" s="223"/>
      <c r="SXW204" s="223"/>
      <c r="SXX204" s="223"/>
      <c r="SXY204" s="223"/>
      <c r="SXZ204" s="223"/>
      <c r="SYA204" s="223"/>
      <c r="SYB204" s="223"/>
      <c r="SYC204" s="223"/>
      <c r="SYD204" s="223"/>
      <c r="SYE204" s="223"/>
      <c r="SYF204" s="223"/>
      <c r="SYG204" s="223"/>
      <c r="SYH204" s="223"/>
      <c r="SYI204" s="223"/>
      <c r="SYJ204" s="223"/>
      <c r="SYK204" s="223"/>
      <c r="SYL204" s="223"/>
      <c r="SYM204" s="223"/>
      <c r="SYN204" s="223"/>
      <c r="SYO204" s="223"/>
      <c r="SYP204" s="223"/>
      <c r="SYQ204" s="223"/>
      <c r="SYR204" s="223"/>
      <c r="SYS204" s="223"/>
      <c r="SYT204" s="223"/>
      <c r="SYU204" s="223"/>
      <c r="SYV204" s="223"/>
      <c r="SYW204" s="223"/>
      <c r="SYX204" s="223"/>
      <c r="SYY204" s="223"/>
      <c r="SYZ204" s="223"/>
      <c r="SZA204" s="223"/>
      <c r="SZB204" s="223"/>
      <c r="SZC204" s="223"/>
      <c r="SZD204" s="223"/>
      <c r="SZE204" s="223"/>
      <c r="SZF204" s="223"/>
      <c r="SZG204" s="223"/>
      <c r="SZH204" s="223"/>
      <c r="SZI204" s="223"/>
      <c r="SZJ204" s="223"/>
      <c r="SZK204" s="223"/>
      <c r="SZL204" s="223"/>
      <c r="SZM204" s="223"/>
      <c r="SZN204" s="223"/>
      <c r="SZO204" s="223"/>
      <c r="SZP204" s="223"/>
      <c r="SZQ204" s="223"/>
      <c r="SZR204" s="223"/>
      <c r="SZS204" s="223"/>
      <c r="SZT204" s="223"/>
      <c r="SZU204" s="223"/>
      <c r="SZV204" s="223"/>
      <c r="SZW204" s="223"/>
      <c r="SZX204" s="223"/>
      <c r="SZY204" s="223"/>
      <c r="SZZ204" s="223"/>
      <c r="TAA204" s="223"/>
      <c r="TAB204" s="223"/>
      <c r="TAC204" s="223"/>
      <c r="TAD204" s="223"/>
      <c r="TAE204" s="223"/>
      <c r="TAF204" s="223"/>
      <c r="TAG204" s="223"/>
      <c r="TAH204" s="223"/>
      <c r="TAI204" s="223"/>
      <c r="TAJ204" s="223"/>
      <c r="TAK204" s="223"/>
      <c r="TAL204" s="223"/>
      <c r="TAM204" s="223"/>
      <c r="TAN204" s="223"/>
      <c r="TAO204" s="223"/>
      <c r="TAP204" s="223"/>
      <c r="TAQ204" s="223"/>
      <c r="TAR204" s="223"/>
      <c r="TAS204" s="223"/>
      <c r="TAT204" s="223"/>
      <c r="TAU204" s="223"/>
      <c r="TAV204" s="223"/>
      <c r="TAW204" s="223"/>
      <c r="TAX204" s="223"/>
      <c r="TAY204" s="223"/>
      <c r="TAZ204" s="223"/>
      <c r="TBA204" s="223"/>
      <c r="TBB204" s="223"/>
      <c r="TBC204" s="223"/>
      <c r="TBD204" s="223"/>
      <c r="TBE204" s="223"/>
      <c r="TBF204" s="223"/>
      <c r="TBG204" s="223"/>
      <c r="TBH204" s="223"/>
      <c r="TBI204" s="223"/>
      <c r="TBJ204" s="223"/>
      <c r="TBK204" s="223"/>
      <c r="TBL204" s="223"/>
      <c r="TBM204" s="223"/>
      <c r="TBN204" s="223"/>
      <c r="TBO204" s="223"/>
      <c r="TBP204" s="223"/>
      <c r="TBQ204" s="223"/>
      <c r="TBR204" s="223"/>
      <c r="TBS204" s="223"/>
      <c r="TBT204" s="223"/>
      <c r="TBU204" s="223"/>
      <c r="TBV204" s="223"/>
      <c r="TBW204" s="223"/>
      <c r="TBX204" s="223"/>
      <c r="TBY204" s="223"/>
      <c r="TBZ204" s="223"/>
      <c r="TCA204" s="223"/>
      <c r="TCB204" s="223"/>
      <c r="TCC204" s="223"/>
      <c r="TCD204" s="223"/>
      <c r="TCE204" s="223"/>
      <c r="TCF204" s="223"/>
      <c r="TCG204" s="223"/>
      <c r="TCH204" s="223"/>
      <c r="TCI204" s="223"/>
      <c r="TCJ204" s="223"/>
      <c r="TCK204" s="223"/>
      <c r="TCL204" s="223"/>
      <c r="TCM204" s="223"/>
      <c r="TCN204" s="223"/>
      <c r="TCO204" s="223"/>
      <c r="TCP204" s="223"/>
      <c r="TCQ204" s="223"/>
      <c r="TCR204" s="223"/>
      <c r="TCS204" s="223"/>
      <c r="TCT204" s="223"/>
      <c r="TCU204" s="223"/>
      <c r="TCV204" s="223"/>
      <c r="TCW204" s="223"/>
      <c r="TCX204" s="223"/>
      <c r="TCY204" s="223"/>
      <c r="TCZ204" s="223"/>
      <c r="TDA204" s="223"/>
      <c r="TDB204" s="223"/>
      <c r="TDC204" s="223"/>
      <c r="TDD204" s="223"/>
      <c r="TDE204" s="223"/>
      <c r="TDF204" s="223"/>
      <c r="TDG204" s="223"/>
      <c r="TDH204" s="223"/>
      <c r="TDI204" s="223"/>
      <c r="TDJ204" s="223"/>
      <c r="TDK204" s="223"/>
      <c r="TDL204" s="223"/>
      <c r="TDM204" s="223"/>
      <c r="TDN204" s="223"/>
      <c r="TDO204" s="223"/>
      <c r="TDP204" s="223"/>
      <c r="TDQ204" s="223"/>
      <c r="TDR204" s="223"/>
      <c r="TDS204" s="223"/>
      <c r="TDT204" s="223"/>
      <c r="TDU204" s="223"/>
      <c r="TDV204" s="223"/>
      <c r="TDW204" s="223"/>
      <c r="TDX204" s="223"/>
      <c r="TDY204" s="223"/>
      <c r="TDZ204" s="223"/>
      <c r="TEA204" s="223"/>
      <c r="TEB204" s="223"/>
      <c r="TEC204" s="223"/>
      <c r="TED204" s="223"/>
      <c r="TEE204" s="223"/>
      <c r="TEF204" s="223"/>
      <c r="TEG204" s="223"/>
      <c r="TEH204" s="223"/>
      <c r="TEI204" s="223"/>
      <c r="TEJ204" s="223"/>
      <c r="TEK204" s="223"/>
      <c r="TEL204" s="223"/>
      <c r="TEM204" s="223"/>
      <c r="TEN204" s="223"/>
      <c r="TEO204" s="223"/>
      <c r="TEP204" s="223"/>
      <c r="TEQ204" s="223"/>
      <c r="TER204" s="223"/>
      <c r="TES204" s="223"/>
      <c r="TET204" s="223"/>
      <c r="TEU204" s="223"/>
      <c r="TEV204" s="223"/>
      <c r="TEW204" s="223"/>
      <c r="TEX204" s="223"/>
      <c r="TEY204" s="223"/>
      <c r="TEZ204" s="223"/>
      <c r="TFA204" s="223"/>
      <c r="TFB204" s="223"/>
      <c r="TFC204" s="223"/>
      <c r="TFD204" s="223"/>
      <c r="TFE204" s="223"/>
      <c r="TFF204" s="223"/>
      <c r="TFG204" s="223"/>
      <c r="TFH204" s="223"/>
      <c r="TFI204" s="223"/>
      <c r="TFJ204" s="223"/>
      <c r="TFK204" s="223"/>
      <c r="TFL204" s="223"/>
      <c r="TFM204" s="223"/>
      <c r="TFN204" s="223"/>
      <c r="TFO204" s="223"/>
      <c r="TFP204" s="223"/>
      <c r="TFQ204" s="223"/>
      <c r="TFR204" s="223"/>
      <c r="TFS204" s="223"/>
      <c r="TFT204" s="223"/>
      <c r="TFU204" s="223"/>
      <c r="TFV204" s="223"/>
      <c r="TFW204" s="223"/>
      <c r="TFX204" s="223"/>
      <c r="TFY204" s="223"/>
      <c r="TFZ204" s="223"/>
      <c r="TGA204" s="223"/>
      <c r="TGB204" s="223"/>
      <c r="TGC204" s="223"/>
      <c r="TGD204" s="223"/>
      <c r="TGE204" s="223"/>
      <c r="TGF204" s="223"/>
      <c r="TGG204" s="223"/>
      <c r="TGH204" s="223"/>
      <c r="TGI204" s="223"/>
      <c r="TGJ204" s="223"/>
      <c r="TGK204" s="223"/>
      <c r="TGL204" s="223"/>
      <c r="TGM204" s="223"/>
      <c r="TGN204" s="223"/>
      <c r="TGO204" s="223"/>
      <c r="TGP204" s="223"/>
      <c r="TGQ204" s="223"/>
      <c r="TGR204" s="223"/>
      <c r="TGS204" s="223"/>
      <c r="TGT204" s="223"/>
      <c r="TGU204" s="223"/>
      <c r="TGV204" s="223"/>
      <c r="TGW204" s="223"/>
      <c r="TGX204" s="223"/>
      <c r="TGY204" s="223"/>
      <c r="TGZ204" s="223"/>
      <c r="THA204" s="223"/>
      <c r="THB204" s="223"/>
      <c r="THC204" s="223"/>
      <c r="THD204" s="223"/>
      <c r="THE204" s="223"/>
      <c r="THF204" s="223"/>
      <c r="THG204" s="223"/>
      <c r="THH204" s="223"/>
      <c r="THI204" s="223"/>
      <c r="THJ204" s="223"/>
      <c r="THK204" s="223"/>
      <c r="THL204" s="223"/>
      <c r="THM204" s="223"/>
      <c r="THN204" s="223"/>
      <c r="THO204" s="223"/>
      <c r="THP204" s="223"/>
      <c r="THQ204" s="223"/>
      <c r="THR204" s="223"/>
      <c r="THS204" s="223"/>
      <c r="THT204" s="223"/>
      <c r="THU204" s="223"/>
      <c r="THV204" s="223"/>
      <c r="THW204" s="223"/>
      <c r="THX204" s="223"/>
      <c r="THY204" s="223"/>
      <c r="THZ204" s="223"/>
      <c r="TIA204" s="223"/>
      <c r="TIB204" s="223"/>
      <c r="TIC204" s="223"/>
      <c r="TID204" s="223"/>
      <c r="TIE204" s="223"/>
      <c r="TIF204" s="223"/>
      <c r="TIG204" s="223"/>
      <c r="TIH204" s="223"/>
      <c r="TII204" s="223"/>
      <c r="TIJ204" s="223"/>
      <c r="TIK204" s="223"/>
      <c r="TIL204" s="223"/>
      <c r="TIM204" s="223"/>
      <c r="TIN204" s="223"/>
      <c r="TIO204" s="223"/>
      <c r="TIP204" s="223"/>
      <c r="TIQ204" s="223"/>
      <c r="TIR204" s="223"/>
      <c r="TIS204" s="223"/>
      <c r="TIT204" s="223"/>
      <c r="TIU204" s="223"/>
      <c r="TIV204" s="223"/>
      <c r="TIW204" s="223"/>
      <c r="TIX204" s="223"/>
      <c r="TIY204" s="223"/>
      <c r="TIZ204" s="223"/>
      <c r="TJA204" s="223"/>
      <c r="TJB204" s="223"/>
      <c r="TJC204" s="223"/>
      <c r="TJD204" s="223"/>
      <c r="TJE204" s="223"/>
      <c r="TJF204" s="223"/>
      <c r="TJG204" s="223"/>
      <c r="TJH204" s="223"/>
      <c r="TJI204" s="223"/>
      <c r="TJJ204" s="223"/>
      <c r="TJK204" s="223"/>
      <c r="TJL204" s="223"/>
      <c r="TJM204" s="223"/>
      <c r="TJN204" s="223"/>
      <c r="TJO204" s="223"/>
      <c r="TJP204" s="223"/>
      <c r="TJQ204" s="223"/>
      <c r="TJR204" s="223"/>
      <c r="TJS204" s="223"/>
      <c r="TJT204" s="223"/>
      <c r="TJU204" s="223"/>
      <c r="TJV204" s="223"/>
      <c r="TJW204" s="223"/>
      <c r="TJX204" s="223"/>
      <c r="TJY204" s="223"/>
      <c r="TJZ204" s="223"/>
      <c r="TKA204" s="223"/>
      <c r="TKB204" s="223"/>
      <c r="TKC204" s="223"/>
      <c r="TKD204" s="223"/>
      <c r="TKE204" s="223"/>
      <c r="TKF204" s="223"/>
      <c r="TKG204" s="223"/>
      <c r="TKH204" s="223"/>
      <c r="TKI204" s="223"/>
      <c r="TKJ204" s="223"/>
      <c r="TKK204" s="223"/>
      <c r="TKL204" s="223"/>
      <c r="TKM204" s="223"/>
      <c r="TKN204" s="223"/>
      <c r="TKO204" s="223"/>
      <c r="TKP204" s="223"/>
      <c r="TKQ204" s="223"/>
      <c r="TKR204" s="223"/>
      <c r="TKS204" s="223"/>
      <c r="TKT204" s="223"/>
      <c r="TKU204" s="223"/>
      <c r="TKV204" s="223"/>
      <c r="TKW204" s="223"/>
      <c r="TKX204" s="223"/>
      <c r="TKY204" s="223"/>
      <c r="TKZ204" s="223"/>
      <c r="TLA204" s="223"/>
      <c r="TLB204" s="223"/>
      <c r="TLC204" s="223"/>
      <c r="TLD204" s="223"/>
      <c r="TLE204" s="223"/>
      <c r="TLF204" s="223"/>
      <c r="TLG204" s="223"/>
      <c r="TLH204" s="223"/>
      <c r="TLI204" s="223"/>
      <c r="TLJ204" s="223"/>
      <c r="TLK204" s="223"/>
      <c r="TLL204" s="223"/>
      <c r="TLM204" s="223"/>
      <c r="TLN204" s="223"/>
      <c r="TLO204" s="223"/>
      <c r="TLP204" s="223"/>
      <c r="TLQ204" s="223"/>
      <c r="TLR204" s="223"/>
      <c r="TLS204" s="223"/>
      <c r="TLT204" s="223"/>
      <c r="TLU204" s="223"/>
      <c r="TLV204" s="223"/>
      <c r="TLW204" s="223"/>
      <c r="TLX204" s="223"/>
      <c r="TLY204" s="223"/>
      <c r="TLZ204" s="223"/>
      <c r="TMA204" s="223"/>
      <c r="TMB204" s="223"/>
      <c r="TMC204" s="223"/>
      <c r="TMD204" s="223"/>
      <c r="TME204" s="223"/>
      <c r="TMF204" s="223"/>
      <c r="TMG204" s="223"/>
      <c r="TMH204" s="223"/>
      <c r="TMI204" s="223"/>
      <c r="TMJ204" s="223"/>
      <c r="TMK204" s="223"/>
      <c r="TML204" s="223"/>
      <c r="TMM204" s="223"/>
      <c r="TMN204" s="223"/>
      <c r="TMO204" s="223"/>
      <c r="TMP204" s="223"/>
      <c r="TMQ204" s="223"/>
      <c r="TMR204" s="223"/>
      <c r="TMS204" s="223"/>
      <c r="TMT204" s="223"/>
      <c r="TMU204" s="223"/>
      <c r="TMV204" s="223"/>
      <c r="TMW204" s="223"/>
      <c r="TMX204" s="223"/>
      <c r="TMY204" s="223"/>
      <c r="TMZ204" s="223"/>
      <c r="TNA204" s="223"/>
      <c r="TNB204" s="223"/>
      <c r="TNC204" s="223"/>
      <c r="TND204" s="223"/>
      <c r="TNE204" s="223"/>
      <c r="TNF204" s="223"/>
      <c r="TNG204" s="223"/>
      <c r="TNH204" s="223"/>
      <c r="TNI204" s="223"/>
      <c r="TNJ204" s="223"/>
      <c r="TNK204" s="223"/>
      <c r="TNL204" s="223"/>
      <c r="TNM204" s="223"/>
      <c r="TNN204" s="223"/>
      <c r="TNO204" s="223"/>
      <c r="TNP204" s="223"/>
      <c r="TNQ204" s="223"/>
      <c r="TNR204" s="223"/>
      <c r="TNS204" s="223"/>
      <c r="TNT204" s="223"/>
      <c r="TNU204" s="223"/>
      <c r="TNV204" s="223"/>
      <c r="TNW204" s="223"/>
      <c r="TNX204" s="223"/>
      <c r="TNY204" s="223"/>
      <c r="TNZ204" s="223"/>
      <c r="TOA204" s="223"/>
      <c r="TOB204" s="223"/>
      <c r="TOC204" s="223"/>
      <c r="TOD204" s="223"/>
      <c r="TOE204" s="223"/>
      <c r="TOF204" s="223"/>
      <c r="TOG204" s="223"/>
      <c r="TOH204" s="223"/>
      <c r="TOI204" s="223"/>
      <c r="TOJ204" s="223"/>
      <c r="TOK204" s="223"/>
      <c r="TOL204" s="223"/>
      <c r="TOM204" s="223"/>
      <c r="TON204" s="223"/>
      <c r="TOO204" s="223"/>
      <c r="TOP204" s="223"/>
      <c r="TOQ204" s="223"/>
      <c r="TOR204" s="223"/>
      <c r="TOS204" s="223"/>
      <c r="TOT204" s="223"/>
      <c r="TOU204" s="223"/>
      <c r="TOV204" s="223"/>
      <c r="TOW204" s="223"/>
      <c r="TOX204" s="223"/>
      <c r="TOY204" s="223"/>
      <c r="TOZ204" s="223"/>
      <c r="TPA204" s="223"/>
      <c r="TPB204" s="223"/>
      <c r="TPC204" s="223"/>
      <c r="TPD204" s="223"/>
      <c r="TPE204" s="223"/>
      <c r="TPF204" s="223"/>
      <c r="TPG204" s="223"/>
      <c r="TPH204" s="223"/>
      <c r="TPI204" s="223"/>
      <c r="TPJ204" s="223"/>
      <c r="TPK204" s="223"/>
      <c r="TPL204" s="223"/>
      <c r="TPM204" s="223"/>
      <c r="TPN204" s="223"/>
      <c r="TPO204" s="223"/>
      <c r="TPP204" s="223"/>
      <c r="TPQ204" s="223"/>
      <c r="TPR204" s="223"/>
      <c r="TPS204" s="223"/>
      <c r="TPT204" s="223"/>
      <c r="TPU204" s="223"/>
      <c r="TPV204" s="223"/>
      <c r="TPW204" s="223"/>
      <c r="TPX204" s="223"/>
      <c r="TPY204" s="223"/>
      <c r="TPZ204" s="223"/>
      <c r="TQA204" s="223"/>
      <c r="TQB204" s="223"/>
      <c r="TQC204" s="223"/>
      <c r="TQD204" s="223"/>
      <c r="TQE204" s="223"/>
      <c r="TQF204" s="223"/>
      <c r="TQG204" s="223"/>
      <c r="TQH204" s="223"/>
      <c r="TQI204" s="223"/>
      <c r="TQJ204" s="223"/>
      <c r="TQK204" s="223"/>
      <c r="TQL204" s="223"/>
      <c r="TQM204" s="223"/>
      <c r="TQN204" s="223"/>
      <c r="TQO204" s="223"/>
      <c r="TQP204" s="223"/>
      <c r="TQQ204" s="223"/>
      <c r="TQR204" s="223"/>
      <c r="TQS204" s="223"/>
      <c r="TQT204" s="223"/>
      <c r="TQU204" s="223"/>
      <c r="TQV204" s="223"/>
      <c r="TQW204" s="223"/>
      <c r="TQX204" s="223"/>
      <c r="TQY204" s="223"/>
      <c r="TQZ204" s="223"/>
      <c r="TRA204" s="223"/>
      <c r="TRB204" s="223"/>
      <c r="TRC204" s="223"/>
      <c r="TRD204" s="223"/>
      <c r="TRE204" s="223"/>
      <c r="TRF204" s="223"/>
      <c r="TRG204" s="223"/>
      <c r="TRH204" s="223"/>
      <c r="TRI204" s="223"/>
      <c r="TRJ204" s="223"/>
      <c r="TRK204" s="223"/>
      <c r="TRL204" s="223"/>
      <c r="TRM204" s="223"/>
      <c r="TRN204" s="223"/>
      <c r="TRO204" s="223"/>
      <c r="TRP204" s="223"/>
      <c r="TRQ204" s="223"/>
      <c r="TRR204" s="223"/>
      <c r="TRS204" s="223"/>
      <c r="TRT204" s="223"/>
      <c r="TRU204" s="223"/>
      <c r="TRV204" s="223"/>
      <c r="TRW204" s="223"/>
      <c r="TRX204" s="223"/>
      <c r="TRY204" s="223"/>
      <c r="TRZ204" s="223"/>
      <c r="TSA204" s="223"/>
      <c r="TSB204" s="223"/>
      <c r="TSC204" s="223"/>
      <c r="TSD204" s="223"/>
      <c r="TSE204" s="223"/>
      <c r="TSF204" s="223"/>
      <c r="TSG204" s="223"/>
      <c r="TSH204" s="223"/>
      <c r="TSI204" s="223"/>
      <c r="TSJ204" s="223"/>
      <c r="TSK204" s="223"/>
      <c r="TSL204" s="223"/>
      <c r="TSM204" s="223"/>
      <c r="TSN204" s="223"/>
      <c r="TSO204" s="223"/>
      <c r="TSP204" s="223"/>
      <c r="TSQ204" s="223"/>
      <c r="TSR204" s="223"/>
      <c r="TSS204" s="223"/>
      <c r="TST204" s="223"/>
      <c r="TSU204" s="223"/>
      <c r="TSV204" s="223"/>
      <c r="TSW204" s="223"/>
      <c r="TSX204" s="223"/>
      <c r="TSY204" s="223"/>
      <c r="TSZ204" s="223"/>
      <c r="TTA204" s="223"/>
      <c r="TTB204" s="223"/>
      <c r="TTC204" s="223"/>
      <c r="TTD204" s="223"/>
      <c r="TTE204" s="223"/>
      <c r="TTF204" s="223"/>
      <c r="TTG204" s="223"/>
      <c r="TTH204" s="223"/>
      <c r="TTI204" s="223"/>
      <c r="TTJ204" s="223"/>
      <c r="TTK204" s="223"/>
      <c r="TTL204" s="223"/>
      <c r="TTM204" s="223"/>
      <c r="TTN204" s="223"/>
      <c r="TTO204" s="223"/>
      <c r="TTP204" s="223"/>
      <c r="TTQ204" s="223"/>
      <c r="TTR204" s="223"/>
      <c r="TTS204" s="223"/>
      <c r="TTT204" s="223"/>
      <c r="TTU204" s="223"/>
      <c r="TTV204" s="223"/>
      <c r="TTW204" s="223"/>
      <c r="TTX204" s="223"/>
      <c r="TTY204" s="223"/>
      <c r="TTZ204" s="223"/>
      <c r="TUA204" s="223"/>
      <c r="TUB204" s="223"/>
      <c r="TUC204" s="223"/>
      <c r="TUD204" s="223"/>
      <c r="TUE204" s="223"/>
      <c r="TUF204" s="223"/>
      <c r="TUG204" s="223"/>
      <c r="TUH204" s="223"/>
      <c r="TUI204" s="223"/>
      <c r="TUJ204" s="223"/>
      <c r="TUK204" s="223"/>
      <c r="TUL204" s="223"/>
      <c r="TUM204" s="223"/>
      <c r="TUN204" s="223"/>
      <c r="TUO204" s="223"/>
      <c r="TUP204" s="223"/>
      <c r="TUQ204" s="223"/>
      <c r="TUR204" s="223"/>
      <c r="TUS204" s="223"/>
      <c r="TUT204" s="223"/>
      <c r="TUU204" s="223"/>
      <c r="TUV204" s="223"/>
      <c r="TUW204" s="223"/>
      <c r="TUX204" s="223"/>
      <c r="TUY204" s="223"/>
      <c r="TUZ204" s="223"/>
      <c r="TVA204" s="223"/>
      <c r="TVB204" s="223"/>
      <c r="TVC204" s="223"/>
      <c r="TVD204" s="223"/>
      <c r="TVE204" s="223"/>
      <c r="TVF204" s="223"/>
      <c r="TVG204" s="223"/>
      <c r="TVH204" s="223"/>
      <c r="TVI204" s="223"/>
      <c r="TVJ204" s="223"/>
      <c r="TVK204" s="223"/>
      <c r="TVL204" s="223"/>
      <c r="TVM204" s="223"/>
      <c r="TVN204" s="223"/>
      <c r="TVO204" s="223"/>
      <c r="TVP204" s="223"/>
      <c r="TVQ204" s="223"/>
      <c r="TVR204" s="223"/>
      <c r="TVS204" s="223"/>
      <c r="TVT204" s="223"/>
      <c r="TVU204" s="223"/>
      <c r="TVV204" s="223"/>
      <c r="TVW204" s="223"/>
      <c r="TVX204" s="223"/>
      <c r="TVY204" s="223"/>
      <c r="TVZ204" s="223"/>
      <c r="TWA204" s="223"/>
      <c r="TWB204" s="223"/>
      <c r="TWC204" s="223"/>
      <c r="TWD204" s="223"/>
      <c r="TWE204" s="223"/>
      <c r="TWF204" s="223"/>
      <c r="TWG204" s="223"/>
      <c r="TWH204" s="223"/>
      <c r="TWI204" s="223"/>
      <c r="TWJ204" s="223"/>
      <c r="TWK204" s="223"/>
      <c r="TWL204" s="223"/>
      <c r="TWM204" s="223"/>
      <c r="TWN204" s="223"/>
      <c r="TWO204" s="223"/>
      <c r="TWP204" s="223"/>
      <c r="TWQ204" s="223"/>
      <c r="TWR204" s="223"/>
      <c r="TWS204" s="223"/>
      <c r="TWT204" s="223"/>
      <c r="TWU204" s="223"/>
      <c r="TWV204" s="223"/>
      <c r="TWW204" s="223"/>
      <c r="TWX204" s="223"/>
      <c r="TWY204" s="223"/>
      <c r="TWZ204" s="223"/>
      <c r="TXA204" s="223"/>
      <c r="TXB204" s="223"/>
      <c r="TXC204" s="223"/>
      <c r="TXD204" s="223"/>
      <c r="TXE204" s="223"/>
      <c r="TXF204" s="223"/>
      <c r="TXG204" s="223"/>
      <c r="TXH204" s="223"/>
      <c r="TXI204" s="223"/>
      <c r="TXJ204" s="223"/>
      <c r="TXK204" s="223"/>
      <c r="TXL204" s="223"/>
      <c r="TXM204" s="223"/>
      <c r="TXN204" s="223"/>
      <c r="TXO204" s="223"/>
      <c r="TXP204" s="223"/>
      <c r="TXQ204" s="223"/>
      <c r="TXR204" s="223"/>
      <c r="TXS204" s="223"/>
      <c r="TXT204" s="223"/>
      <c r="TXU204" s="223"/>
      <c r="TXV204" s="223"/>
      <c r="TXW204" s="223"/>
      <c r="TXX204" s="223"/>
      <c r="TXY204" s="223"/>
      <c r="TXZ204" s="223"/>
      <c r="TYA204" s="223"/>
      <c r="TYB204" s="223"/>
      <c r="TYC204" s="223"/>
      <c r="TYD204" s="223"/>
      <c r="TYE204" s="223"/>
      <c r="TYF204" s="223"/>
      <c r="TYG204" s="223"/>
      <c r="TYH204" s="223"/>
      <c r="TYI204" s="223"/>
      <c r="TYJ204" s="223"/>
      <c r="TYK204" s="223"/>
      <c r="TYL204" s="223"/>
      <c r="TYM204" s="223"/>
      <c r="TYN204" s="223"/>
      <c r="TYO204" s="223"/>
      <c r="TYP204" s="223"/>
      <c r="TYQ204" s="223"/>
      <c r="TYR204" s="223"/>
      <c r="TYS204" s="223"/>
      <c r="TYT204" s="223"/>
      <c r="TYU204" s="223"/>
      <c r="TYV204" s="223"/>
      <c r="TYW204" s="223"/>
      <c r="TYX204" s="223"/>
      <c r="TYY204" s="223"/>
      <c r="TYZ204" s="223"/>
      <c r="TZA204" s="223"/>
      <c r="TZB204" s="223"/>
      <c r="TZC204" s="223"/>
      <c r="TZD204" s="223"/>
      <c r="TZE204" s="223"/>
      <c r="TZF204" s="223"/>
      <c r="TZG204" s="223"/>
      <c r="TZH204" s="223"/>
      <c r="TZI204" s="223"/>
      <c r="TZJ204" s="223"/>
      <c r="TZK204" s="223"/>
      <c r="TZL204" s="223"/>
      <c r="TZM204" s="223"/>
      <c r="TZN204" s="223"/>
      <c r="TZO204" s="223"/>
      <c r="TZP204" s="223"/>
      <c r="TZQ204" s="223"/>
      <c r="TZR204" s="223"/>
      <c r="TZS204" s="223"/>
      <c r="TZT204" s="223"/>
      <c r="TZU204" s="223"/>
      <c r="TZV204" s="223"/>
      <c r="TZW204" s="223"/>
      <c r="TZX204" s="223"/>
      <c r="TZY204" s="223"/>
      <c r="TZZ204" s="223"/>
      <c r="UAA204" s="223"/>
      <c r="UAB204" s="223"/>
      <c r="UAC204" s="223"/>
      <c r="UAD204" s="223"/>
      <c r="UAE204" s="223"/>
      <c r="UAF204" s="223"/>
      <c r="UAG204" s="223"/>
      <c r="UAH204" s="223"/>
      <c r="UAI204" s="223"/>
      <c r="UAJ204" s="223"/>
      <c r="UAK204" s="223"/>
      <c r="UAL204" s="223"/>
      <c r="UAM204" s="223"/>
      <c r="UAN204" s="223"/>
      <c r="UAO204" s="223"/>
      <c r="UAP204" s="223"/>
      <c r="UAQ204" s="223"/>
      <c r="UAR204" s="223"/>
      <c r="UAS204" s="223"/>
      <c r="UAT204" s="223"/>
      <c r="UAU204" s="223"/>
      <c r="UAV204" s="223"/>
      <c r="UAW204" s="223"/>
      <c r="UAX204" s="223"/>
      <c r="UAY204" s="223"/>
      <c r="UAZ204" s="223"/>
      <c r="UBA204" s="223"/>
      <c r="UBB204" s="223"/>
      <c r="UBC204" s="223"/>
      <c r="UBD204" s="223"/>
      <c r="UBE204" s="223"/>
      <c r="UBF204" s="223"/>
      <c r="UBG204" s="223"/>
      <c r="UBH204" s="223"/>
      <c r="UBI204" s="223"/>
      <c r="UBJ204" s="223"/>
      <c r="UBK204" s="223"/>
      <c r="UBL204" s="223"/>
      <c r="UBM204" s="223"/>
      <c r="UBN204" s="223"/>
      <c r="UBO204" s="223"/>
      <c r="UBP204" s="223"/>
      <c r="UBQ204" s="223"/>
      <c r="UBR204" s="223"/>
      <c r="UBS204" s="223"/>
      <c r="UBT204" s="223"/>
      <c r="UBU204" s="223"/>
      <c r="UBV204" s="223"/>
      <c r="UBW204" s="223"/>
      <c r="UBX204" s="223"/>
      <c r="UBY204" s="223"/>
      <c r="UBZ204" s="223"/>
      <c r="UCA204" s="223"/>
      <c r="UCB204" s="223"/>
      <c r="UCC204" s="223"/>
      <c r="UCD204" s="223"/>
      <c r="UCE204" s="223"/>
      <c r="UCF204" s="223"/>
      <c r="UCG204" s="223"/>
      <c r="UCH204" s="223"/>
      <c r="UCI204" s="223"/>
      <c r="UCJ204" s="223"/>
      <c r="UCK204" s="223"/>
      <c r="UCL204" s="223"/>
      <c r="UCM204" s="223"/>
      <c r="UCN204" s="223"/>
      <c r="UCO204" s="223"/>
      <c r="UCP204" s="223"/>
      <c r="UCQ204" s="223"/>
      <c r="UCR204" s="223"/>
      <c r="UCS204" s="223"/>
      <c r="UCT204" s="223"/>
      <c r="UCU204" s="223"/>
      <c r="UCV204" s="223"/>
      <c r="UCW204" s="223"/>
      <c r="UCX204" s="223"/>
      <c r="UCY204" s="223"/>
      <c r="UCZ204" s="223"/>
      <c r="UDA204" s="223"/>
      <c r="UDB204" s="223"/>
      <c r="UDC204" s="223"/>
      <c r="UDD204" s="223"/>
      <c r="UDE204" s="223"/>
      <c r="UDF204" s="223"/>
      <c r="UDG204" s="223"/>
      <c r="UDH204" s="223"/>
      <c r="UDI204" s="223"/>
      <c r="UDJ204" s="223"/>
      <c r="UDK204" s="223"/>
      <c r="UDL204" s="223"/>
      <c r="UDM204" s="223"/>
      <c r="UDN204" s="223"/>
      <c r="UDO204" s="223"/>
      <c r="UDP204" s="223"/>
      <c r="UDQ204" s="223"/>
      <c r="UDR204" s="223"/>
      <c r="UDS204" s="223"/>
      <c r="UDT204" s="223"/>
      <c r="UDU204" s="223"/>
      <c r="UDV204" s="223"/>
      <c r="UDW204" s="223"/>
      <c r="UDX204" s="223"/>
      <c r="UDY204" s="223"/>
      <c r="UDZ204" s="223"/>
      <c r="UEA204" s="223"/>
      <c r="UEB204" s="223"/>
      <c r="UEC204" s="223"/>
      <c r="UED204" s="223"/>
      <c r="UEE204" s="223"/>
      <c r="UEF204" s="223"/>
      <c r="UEG204" s="223"/>
      <c r="UEH204" s="223"/>
      <c r="UEI204" s="223"/>
      <c r="UEJ204" s="223"/>
      <c r="UEK204" s="223"/>
      <c r="UEL204" s="223"/>
      <c r="UEM204" s="223"/>
      <c r="UEN204" s="223"/>
      <c r="UEO204" s="223"/>
      <c r="UEP204" s="223"/>
      <c r="UEQ204" s="223"/>
      <c r="UER204" s="223"/>
      <c r="UES204" s="223"/>
      <c r="UET204" s="223"/>
      <c r="UEU204" s="223"/>
      <c r="UEV204" s="223"/>
      <c r="UEW204" s="223"/>
      <c r="UEX204" s="223"/>
      <c r="UEY204" s="223"/>
      <c r="UEZ204" s="223"/>
      <c r="UFA204" s="223"/>
      <c r="UFB204" s="223"/>
      <c r="UFC204" s="223"/>
      <c r="UFD204" s="223"/>
      <c r="UFE204" s="223"/>
      <c r="UFF204" s="223"/>
      <c r="UFG204" s="223"/>
      <c r="UFH204" s="223"/>
      <c r="UFI204" s="223"/>
      <c r="UFJ204" s="223"/>
      <c r="UFK204" s="223"/>
      <c r="UFL204" s="223"/>
      <c r="UFM204" s="223"/>
      <c r="UFN204" s="223"/>
      <c r="UFO204" s="223"/>
      <c r="UFP204" s="223"/>
      <c r="UFQ204" s="223"/>
      <c r="UFR204" s="223"/>
      <c r="UFS204" s="223"/>
      <c r="UFT204" s="223"/>
      <c r="UFU204" s="223"/>
      <c r="UFV204" s="223"/>
      <c r="UFW204" s="223"/>
      <c r="UFX204" s="223"/>
      <c r="UFY204" s="223"/>
      <c r="UFZ204" s="223"/>
      <c r="UGA204" s="223"/>
      <c r="UGB204" s="223"/>
      <c r="UGC204" s="223"/>
      <c r="UGD204" s="223"/>
      <c r="UGE204" s="223"/>
      <c r="UGF204" s="223"/>
      <c r="UGG204" s="223"/>
      <c r="UGH204" s="223"/>
      <c r="UGI204" s="223"/>
      <c r="UGJ204" s="223"/>
      <c r="UGK204" s="223"/>
      <c r="UGL204" s="223"/>
      <c r="UGM204" s="223"/>
      <c r="UGN204" s="223"/>
      <c r="UGO204" s="223"/>
      <c r="UGP204" s="223"/>
      <c r="UGQ204" s="223"/>
      <c r="UGR204" s="223"/>
      <c r="UGS204" s="223"/>
      <c r="UGT204" s="223"/>
      <c r="UGU204" s="223"/>
      <c r="UGV204" s="223"/>
      <c r="UGW204" s="223"/>
      <c r="UGX204" s="223"/>
      <c r="UGY204" s="223"/>
      <c r="UGZ204" s="223"/>
      <c r="UHA204" s="223"/>
      <c r="UHB204" s="223"/>
      <c r="UHC204" s="223"/>
      <c r="UHD204" s="223"/>
      <c r="UHE204" s="223"/>
      <c r="UHF204" s="223"/>
      <c r="UHG204" s="223"/>
      <c r="UHH204" s="223"/>
      <c r="UHI204" s="223"/>
      <c r="UHJ204" s="223"/>
      <c r="UHK204" s="223"/>
      <c r="UHL204" s="223"/>
      <c r="UHM204" s="223"/>
      <c r="UHN204" s="223"/>
      <c r="UHO204" s="223"/>
      <c r="UHP204" s="223"/>
      <c r="UHQ204" s="223"/>
      <c r="UHR204" s="223"/>
      <c r="UHS204" s="223"/>
      <c r="UHT204" s="223"/>
      <c r="UHU204" s="223"/>
      <c r="UHV204" s="223"/>
      <c r="UHW204" s="223"/>
      <c r="UHX204" s="223"/>
      <c r="UHY204" s="223"/>
      <c r="UHZ204" s="223"/>
      <c r="UIA204" s="223"/>
      <c r="UIB204" s="223"/>
      <c r="UIC204" s="223"/>
      <c r="UID204" s="223"/>
      <c r="UIE204" s="223"/>
      <c r="UIF204" s="223"/>
      <c r="UIG204" s="223"/>
      <c r="UIH204" s="223"/>
      <c r="UII204" s="223"/>
      <c r="UIJ204" s="223"/>
      <c r="UIK204" s="223"/>
      <c r="UIL204" s="223"/>
      <c r="UIM204" s="223"/>
      <c r="UIN204" s="223"/>
      <c r="UIO204" s="223"/>
      <c r="UIP204" s="223"/>
      <c r="UIQ204" s="223"/>
      <c r="UIR204" s="223"/>
      <c r="UIS204" s="223"/>
      <c r="UIT204" s="223"/>
      <c r="UIU204" s="223"/>
      <c r="UIV204" s="223"/>
      <c r="UIW204" s="223"/>
      <c r="UIX204" s="223"/>
      <c r="UIY204" s="223"/>
      <c r="UIZ204" s="223"/>
      <c r="UJA204" s="223"/>
      <c r="UJB204" s="223"/>
      <c r="UJC204" s="223"/>
      <c r="UJD204" s="223"/>
      <c r="UJE204" s="223"/>
      <c r="UJF204" s="223"/>
      <c r="UJG204" s="223"/>
      <c r="UJH204" s="223"/>
      <c r="UJI204" s="223"/>
      <c r="UJJ204" s="223"/>
      <c r="UJK204" s="223"/>
      <c r="UJL204" s="223"/>
      <c r="UJM204" s="223"/>
      <c r="UJN204" s="223"/>
      <c r="UJO204" s="223"/>
      <c r="UJP204" s="223"/>
      <c r="UJQ204" s="223"/>
      <c r="UJR204" s="223"/>
      <c r="UJS204" s="223"/>
      <c r="UJT204" s="223"/>
      <c r="UJU204" s="223"/>
      <c r="UJV204" s="223"/>
      <c r="UJW204" s="223"/>
      <c r="UJX204" s="223"/>
      <c r="UJY204" s="223"/>
      <c r="UJZ204" s="223"/>
      <c r="UKA204" s="223"/>
      <c r="UKB204" s="223"/>
      <c r="UKC204" s="223"/>
      <c r="UKD204" s="223"/>
      <c r="UKE204" s="223"/>
      <c r="UKF204" s="223"/>
      <c r="UKG204" s="223"/>
      <c r="UKH204" s="223"/>
      <c r="UKI204" s="223"/>
      <c r="UKJ204" s="223"/>
      <c r="UKK204" s="223"/>
      <c r="UKL204" s="223"/>
      <c r="UKM204" s="223"/>
      <c r="UKN204" s="223"/>
      <c r="UKO204" s="223"/>
      <c r="UKP204" s="223"/>
      <c r="UKQ204" s="223"/>
      <c r="UKR204" s="223"/>
      <c r="UKS204" s="223"/>
      <c r="UKT204" s="223"/>
      <c r="UKU204" s="223"/>
      <c r="UKV204" s="223"/>
      <c r="UKW204" s="223"/>
      <c r="UKX204" s="223"/>
      <c r="UKY204" s="223"/>
      <c r="UKZ204" s="223"/>
      <c r="ULA204" s="223"/>
      <c r="ULB204" s="223"/>
      <c r="ULC204" s="223"/>
      <c r="ULD204" s="223"/>
      <c r="ULE204" s="223"/>
      <c r="ULF204" s="223"/>
      <c r="ULG204" s="223"/>
      <c r="ULH204" s="223"/>
      <c r="ULI204" s="223"/>
      <c r="ULJ204" s="223"/>
      <c r="ULK204" s="223"/>
      <c r="ULL204" s="223"/>
      <c r="ULM204" s="223"/>
      <c r="ULN204" s="223"/>
      <c r="ULO204" s="223"/>
      <c r="ULP204" s="223"/>
      <c r="ULQ204" s="223"/>
      <c r="ULR204" s="223"/>
      <c r="ULS204" s="223"/>
      <c r="ULT204" s="223"/>
      <c r="ULU204" s="223"/>
      <c r="ULV204" s="223"/>
      <c r="ULW204" s="223"/>
      <c r="ULX204" s="223"/>
      <c r="ULY204" s="223"/>
      <c r="ULZ204" s="223"/>
      <c r="UMA204" s="223"/>
      <c r="UMB204" s="223"/>
      <c r="UMC204" s="223"/>
      <c r="UMD204" s="223"/>
      <c r="UME204" s="223"/>
      <c r="UMF204" s="223"/>
      <c r="UMG204" s="223"/>
      <c r="UMH204" s="223"/>
      <c r="UMI204" s="223"/>
      <c r="UMJ204" s="223"/>
      <c r="UMK204" s="223"/>
      <c r="UML204" s="223"/>
      <c r="UMM204" s="223"/>
      <c r="UMN204" s="223"/>
      <c r="UMO204" s="223"/>
      <c r="UMP204" s="223"/>
      <c r="UMQ204" s="223"/>
      <c r="UMR204" s="223"/>
      <c r="UMS204" s="223"/>
      <c r="UMT204" s="223"/>
      <c r="UMU204" s="223"/>
      <c r="UMV204" s="223"/>
      <c r="UMW204" s="223"/>
      <c r="UMX204" s="223"/>
      <c r="UMY204" s="223"/>
      <c r="UMZ204" s="223"/>
      <c r="UNA204" s="223"/>
      <c r="UNB204" s="223"/>
      <c r="UNC204" s="223"/>
      <c r="UND204" s="223"/>
      <c r="UNE204" s="223"/>
      <c r="UNF204" s="223"/>
      <c r="UNG204" s="223"/>
      <c r="UNH204" s="223"/>
      <c r="UNI204" s="223"/>
      <c r="UNJ204" s="223"/>
      <c r="UNK204" s="223"/>
      <c r="UNL204" s="223"/>
      <c r="UNM204" s="223"/>
      <c r="UNN204" s="223"/>
      <c r="UNO204" s="223"/>
      <c r="UNP204" s="223"/>
      <c r="UNQ204" s="223"/>
      <c r="UNR204" s="223"/>
      <c r="UNS204" s="223"/>
      <c r="UNT204" s="223"/>
      <c r="UNU204" s="223"/>
      <c r="UNV204" s="223"/>
      <c r="UNW204" s="223"/>
      <c r="UNX204" s="223"/>
      <c r="UNY204" s="223"/>
      <c r="UNZ204" s="223"/>
      <c r="UOA204" s="223"/>
      <c r="UOB204" s="223"/>
      <c r="UOC204" s="223"/>
      <c r="UOD204" s="223"/>
      <c r="UOE204" s="223"/>
      <c r="UOF204" s="223"/>
      <c r="UOG204" s="223"/>
      <c r="UOH204" s="223"/>
      <c r="UOI204" s="223"/>
      <c r="UOJ204" s="223"/>
      <c r="UOK204" s="223"/>
      <c r="UOL204" s="223"/>
      <c r="UOM204" s="223"/>
      <c r="UON204" s="223"/>
      <c r="UOO204" s="223"/>
      <c r="UOP204" s="223"/>
      <c r="UOQ204" s="223"/>
      <c r="UOR204" s="223"/>
      <c r="UOS204" s="223"/>
      <c r="UOT204" s="223"/>
      <c r="UOU204" s="223"/>
      <c r="UOV204" s="223"/>
      <c r="UOW204" s="223"/>
      <c r="UOX204" s="223"/>
      <c r="UOY204" s="223"/>
      <c r="UOZ204" s="223"/>
      <c r="UPA204" s="223"/>
      <c r="UPB204" s="223"/>
      <c r="UPC204" s="223"/>
      <c r="UPD204" s="223"/>
      <c r="UPE204" s="223"/>
      <c r="UPF204" s="223"/>
      <c r="UPG204" s="223"/>
      <c r="UPH204" s="223"/>
      <c r="UPI204" s="223"/>
      <c r="UPJ204" s="223"/>
      <c r="UPK204" s="223"/>
      <c r="UPL204" s="223"/>
      <c r="UPM204" s="223"/>
      <c r="UPN204" s="223"/>
      <c r="UPO204" s="223"/>
      <c r="UPP204" s="223"/>
      <c r="UPQ204" s="223"/>
      <c r="UPR204" s="223"/>
      <c r="UPS204" s="223"/>
      <c r="UPT204" s="223"/>
      <c r="UPU204" s="223"/>
      <c r="UPV204" s="223"/>
      <c r="UPW204" s="223"/>
      <c r="UPX204" s="223"/>
      <c r="UPY204" s="223"/>
      <c r="UPZ204" s="223"/>
      <c r="UQA204" s="223"/>
      <c r="UQB204" s="223"/>
      <c r="UQC204" s="223"/>
      <c r="UQD204" s="223"/>
      <c r="UQE204" s="223"/>
      <c r="UQF204" s="223"/>
      <c r="UQG204" s="223"/>
      <c r="UQH204" s="223"/>
      <c r="UQI204" s="223"/>
      <c r="UQJ204" s="223"/>
      <c r="UQK204" s="223"/>
      <c r="UQL204" s="223"/>
      <c r="UQM204" s="223"/>
      <c r="UQN204" s="223"/>
      <c r="UQO204" s="223"/>
      <c r="UQP204" s="223"/>
      <c r="UQQ204" s="223"/>
      <c r="UQR204" s="223"/>
      <c r="UQS204" s="223"/>
      <c r="UQT204" s="223"/>
      <c r="UQU204" s="223"/>
      <c r="UQV204" s="223"/>
      <c r="UQW204" s="223"/>
      <c r="UQX204" s="223"/>
      <c r="UQY204" s="223"/>
      <c r="UQZ204" s="223"/>
      <c r="URA204" s="223"/>
      <c r="URB204" s="223"/>
      <c r="URC204" s="223"/>
      <c r="URD204" s="223"/>
      <c r="URE204" s="223"/>
      <c r="URF204" s="223"/>
      <c r="URG204" s="223"/>
      <c r="URH204" s="223"/>
      <c r="URI204" s="223"/>
      <c r="URJ204" s="223"/>
      <c r="URK204" s="223"/>
      <c r="URL204" s="223"/>
      <c r="URM204" s="223"/>
      <c r="URN204" s="223"/>
      <c r="URO204" s="223"/>
      <c r="URP204" s="223"/>
      <c r="URQ204" s="223"/>
      <c r="URR204" s="223"/>
      <c r="URS204" s="223"/>
      <c r="URT204" s="223"/>
      <c r="URU204" s="223"/>
      <c r="URV204" s="223"/>
      <c r="URW204" s="223"/>
      <c r="URX204" s="223"/>
      <c r="URY204" s="223"/>
      <c r="URZ204" s="223"/>
      <c r="USA204" s="223"/>
      <c r="USB204" s="223"/>
      <c r="USC204" s="223"/>
      <c r="USD204" s="223"/>
      <c r="USE204" s="223"/>
      <c r="USF204" s="223"/>
      <c r="USG204" s="223"/>
      <c r="USH204" s="223"/>
      <c r="USI204" s="223"/>
      <c r="USJ204" s="223"/>
      <c r="USK204" s="223"/>
      <c r="USL204" s="223"/>
      <c r="USM204" s="223"/>
      <c r="USN204" s="223"/>
      <c r="USO204" s="223"/>
      <c r="USP204" s="223"/>
      <c r="USQ204" s="223"/>
      <c r="USR204" s="223"/>
      <c r="USS204" s="223"/>
      <c r="UST204" s="223"/>
      <c r="USU204" s="223"/>
      <c r="USV204" s="223"/>
      <c r="USW204" s="223"/>
      <c r="USX204" s="223"/>
      <c r="USY204" s="223"/>
      <c r="USZ204" s="223"/>
      <c r="UTA204" s="223"/>
      <c r="UTB204" s="223"/>
      <c r="UTC204" s="223"/>
      <c r="UTD204" s="223"/>
      <c r="UTE204" s="223"/>
      <c r="UTF204" s="223"/>
      <c r="UTG204" s="223"/>
      <c r="UTH204" s="223"/>
      <c r="UTI204" s="223"/>
      <c r="UTJ204" s="223"/>
      <c r="UTK204" s="223"/>
      <c r="UTL204" s="223"/>
      <c r="UTM204" s="223"/>
      <c r="UTN204" s="223"/>
      <c r="UTO204" s="223"/>
      <c r="UTP204" s="223"/>
      <c r="UTQ204" s="223"/>
      <c r="UTR204" s="223"/>
      <c r="UTS204" s="223"/>
      <c r="UTT204" s="223"/>
      <c r="UTU204" s="223"/>
      <c r="UTV204" s="223"/>
      <c r="UTW204" s="223"/>
      <c r="UTX204" s="223"/>
      <c r="UTY204" s="223"/>
      <c r="UTZ204" s="223"/>
      <c r="UUA204" s="223"/>
      <c r="UUB204" s="223"/>
      <c r="UUC204" s="223"/>
      <c r="UUD204" s="223"/>
      <c r="UUE204" s="223"/>
      <c r="UUF204" s="223"/>
      <c r="UUG204" s="223"/>
      <c r="UUH204" s="223"/>
      <c r="UUI204" s="223"/>
      <c r="UUJ204" s="223"/>
      <c r="UUK204" s="223"/>
      <c r="UUL204" s="223"/>
      <c r="UUM204" s="223"/>
      <c r="UUN204" s="223"/>
      <c r="UUO204" s="223"/>
      <c r="UUP204" s="223"/>
      <c r="UUQ204" s="223"/>
      <c r="UUR204" s="223"/>
      <c r="UUS204" s="223"/>
      <c r="UUT204" s="223"/>
      <c r="UUU204" s="223"/>
      <c r="UUV204" s="223"/>
      <c r="UUW204" s="223"/>
      <c r="UUX204" s="223"/>
      <c r="UUY204" s="223"/>
      <c r="UUZ204" s="223"/>
      <c r="UVA204" s="223"/>
      <c r="UVB204" s="223"/>
      <c r="UVC204" s="223"/>
      <c r="UVD204" s="223"/>
      <c r="UVE204" s="223"/>
      <c r="UVF204" s="223"/>
      <c r="UVG204" s="223"/>
      <c r="UVH204" s="223"/>
      <c r="UVI204" s="223"/>
      <c r="UVJ204" s="223"/>
      <c r="UVK204" s="223"/>
      <c r="UVL204" s="223"/>
      <c r="UVM204" s="223"/>
      <c r="UVN204" s="223"/>
      <c r="UVO204" s="223"/>
      <c r="UVP204" s="223"/>
      <c r="UVQ204" s="223"/>
      <c r="UVR204" s="223"/>
      <c r="UVS204" s="223"/>
      <c r="UVT204" s="223"/>
      <c r="UVU204" s="223"/>
      <c r="UVV204" s="223"/>
      <c r="UVW204" s="223"/>
      <c r="UVX204" s="223"/>
      <c r="UVY204" s="223"/>
      <c r="UVZ204" s="223"/>
      <c r="UWA204" s="223"/>
      <c r="UWB204" s="223"/>
      <c r="UWC204" s="223"/>
      <c r="UWD204" s="223"/>
      <c r="UWE204" s="223"/>
      <c r="UWF204" s="223"/>
      <c r="UWG204" s="223"/>
      <c r="UWH204" s="223"/>
      <c r="UWI204" s="223"/>
      <c r="UWJ204" s="223"/>
      <c r="UWK204" s="223"/>
      <c r="UWL204" s="223"/>
      <c r="UWM204" s="223"/>
      <c r="UWN204" s="223"/>
      <c r="UWO204" s="223"/>
      <c r="UWP204" s="223"/>
      <c r="UWQ204" s="223"/>
      <c r="UWR204" s="223"/>
      <c r="UWS204" s="223"/>
      <c r="UWT204" s="223"/>
      <c r="UWU204" s="223"/>
      <c r="UWV204" s="223"/>
      <c r="UWW204" s="223"/>
      <c r="UWX204" s="223"/>
      <c r="UWY204" s="223"/>
      <c r="UWZ204" s="223"/>
      <c r="UXA204" s="223"/>
      <c r="UXB204" s="223"/>
      <c r="UXC204" s="223"/>
      <c r="UXD204" s="223"/>
      <c r="UXE204" s="223"/>
      <c r="UXF204" s="223"/>
      <c r="UXG204" s="223"/>
      <c r="UXH204" s="223"/>
      <c r="UXI204" s="223"/>
      <c r="UXJ204" s="223"/>
      <c r="UXK204" s="223"/>
      <c r="UXL204" s="223"/>
      <c r="UXM204" s="223"/>
      <c r="UXN204" s="223"/>
      <c r="UXO204" s="223"/>
      <c r="UXP204" s="223"/>
      <c r="UXQ204" s="223"/>
      <c r="UXR204" s="223"/>
      <c r="UXS204" s="223"/>
      <c r="UXT204" s="223"/>
      <c r="UXU204" s="223"/>
      <c r="UXV204" s="223"/>
      <c r="UXW204" s="223"/>
      <c r="UXX204" s="223"/>
      <c r="UXY204" s="223"/>
      <c r="UXZ204" s="223"/>
      <c r="UYA204" s="223"/>
      <c r="UYB204" s="223"/>
      <c r="UYC204" s="223"/>
      <c r="UYD204" s="223"/>
      <c r="UYE204" s="223"/>
      <c r="UYF204" s="223"/>
      <c r="UYG204" s="223"/>
      <c r="UYH204" s="223"/>
      <c r="UYI204" s="223"/>
      <c r="UYJ204" s="223"/>
      <c r="UYK204" s="223"/>
      <c r="UYL204" s="223"/>
      <c r="UYM204" s="223"/>
      <c r="UYN204" s="223"/>
      <c r="UYO204" s="223"/>
      <c r="UYP204" s="223"/>
      <c r="UYQ204" s="223"/>
      <c r="UYR204" s="223"/>
      <c r="UYS204" s="223"/>
      <c r="UYT204" s="223"/>
      <c r="UYU204" s="223"/>
      <c r="UYV204" s="223"/>
      <c r="UYW204" s="223"/>
      <c r="UYX204" s="223"/>
      <c r="UYY204" s="223"/>
      <c r="UYZ204" s="223"/>
      <c r="UZA204" s="223"/>
      <c r="UZB204" s="223"/>
      <c r="UZC204" s="223"/>
      <c r="UZD204" s="223"/>
      <c r="UZE204" s="223"/>
      <c r="UZF204" s="223"/>
      <c r="UZG204" s="223"/>
      <c r="UZH204" s="223"/>
      <c r="UZI204" s="223"/>
      <c r="UZJ204" s="223"/>
      <c r="UZK204" s="223"/>
      <c r="UZL204" s="223"/>
      <c r="UZM204" s="223"/>
      <c r="UZN204" s="223"/>
      <c r="UZO204" s="223"/>
      <c r="UZP204" s="223"/>
      <c r="UZQ204" s="223"/>
      <c r="UZR204" s="223"/>
      <c r="UZS204" s="223"/>
      <c r="UZT204" s="223"/>
      <c r="UZU204" s="223"/>
      <c r="UZV204" s="223"/>
      <c r="UZW204" s="223"/>
      <c r="UZX204" s="223"/>
      <c r="UZY204" s="223"/>
      <c r="UZZ204" s="223"/>
      <c r="VAA204" s="223"/>
      <c r="VAB204" s="223"/>
      <c r="VAC204" s="223"/>
      <c r="VAD204" s="223"/>
      <c r="VAE204" s="223"/>
      <c r="VAF204" s="223"/>
      <c r="VAG204" s="223"/>
      <c r="VAH204" s="223"/>
      <c r="VAI204" s="223"/>
      <c r="VAJ204" s="223"/>
      <c r="VAK204" s="223"/>
      <c r="VAL204" s="223"/>
      <c r="VAM204" s="223"/>
      <c r="VAN204" s="223"/>
      <c r="VAO204" s="223"/>
      <c r="VAP204" s="223"/>
      <c r="VAQ204" s="223"/>
      <c r="VAR204" s="223"/>
      <c r="VAS204" s="223"/>
      <c r="VAT204" s="223"/>
      <c r="VAU204" s="223"/>
      <c r="VAV204" s="223"/>
      <c r="VAW204" s="223"/>
      <c r="VAX204" s="223"/>
      <c r="VAY204" s="223"/>
      <c r="VAZ204" s="223"/>
      <c r="VBA204" s="223"/>
      <c r="VBB204" s="223"/>
      <c r="VBC204" s="223"/>
      <c r="VBD204" s="223"/>
      <c r="VBE204" s="223"/>
      <c r="VBF204" s="223"/>
      <c r="VBG204" s="223"/>
      <c r="VBH204" s="223"/>
      <c r="VBI204" s="223"/>
      <c r="VBJ204" s="223"/>
      <c r="VBK204" s="223"/>
      <c r="VBL204" s="223"/>
      <c r="VBM204" s="223"/>
      <c r="VBN204" s="223"/>
      <c r="VBO204" s="223"/>
      <c r="VBP204" s="223"/>
      <c r="VBQ204" s="223"/>
      <c r="VBR204" s="223"/>
      <c r="VBS204" s="223"/>
      <c r="VBT204" s="223"/>
      <c r="VBU204" s="223"/>
      <c r="VBV204" s="223"/>
      <c r="VBW204" s="223"/>
      <c r="VBX204" s="223"/>
      <c r="VBY204" s="223"/>
      <c r="VBZ204" s="223"/>
      <c r="VCA204" s="223"/>
      <c r="VCB204" s="223"/>
      <c r="VCC204" s="223"/>
      <c r="VCD204" s="223"/>
      <c r="VCE204" s="223"/>
      <c r="VCF204" s="223"/>
      <c r="VCG204" s="223"/>
      <c r="VCH204" s="223"/>
      <c r="VCI204" s="223"/>
      <c r="VCJ204" s="223"/>
      <c r="VCK204" s="223"/>
      <c r="VCL204" s="223"/>
      <c r="VCM204" s="223"/>
      <c r="VCN204" s="223"/>
      <c r="VCO204" s="223"/>
      <c r="VCP204" s="223"/>
      <c r="VCQ204" s="223"/>
      <c r="VCR204" s="223"/>
      <c r="VCS204" s="223"/>
      <c r="VCT204" s="223"/>
      <c r="VCU204" s="223"/>
      <c r="VCV204" s="223"/>
      <c r="VCW204" s="223"/>
      <c r="VCX204" s="223"/>
      <c r="VCY204" s="223"/>
      <c r="VCZ204" s="223"/>
      <c r="VDA204" s="223"/>
      <c r="VDB204" s="223"/>
      <c r="VDC204" s="223"/>
      <c r="VDD204" s="223"/>
      <c r="VDE204" s="223"/>
      <c r="VDF204" s="223"/>
      <c r="VDG204" s="223"/>
      <c r="VDH204" s="223"/>
      <c r="VDI204" s="223"/>
      <c r="VDJ204" s="223"/>
      <c r="VDK204" s="223"/>
      <c r="VDL204" s="223"/>
      <c r="VDM204" s="223"/>
      <c r="VDN204" s="223"/>
      <c r="VDO204" s="223"/>
      <c r="VDP204" s="223"/>
      <c r="VDQ204" s="223"/>
      <c r="VDR204" s="223"/>
      <c r="VDS204" s="223"/>
      <c r="VDT204" s="223"/>
      <c r="VDU204" s="223"/>
      <c r="VDV204" s="223"/>
      <c r="VDW204" s="223"/>
      <c r="VDX204" s="223"/>
      <c r="VDY204" s="223"/>
      <c r="VDZ204" s="223"/>
      <c r="VEA204" s="223"/>
      <c r="VEB204" s="223"/>
      <c r="VEC204" s="223"/>
      <c r="VED204" s="223"/>
      <c r="VEE204" s="223"/>
      <c r="VEF204" s="223"/>
      <c r="VEG204" s="223"/>
      <c r="VEH204" s="223"/>
      <c r="VEI204" s="223"/>
      <c r="VEJ204" s="223"/>
      <c r="VEK204" s="223"/>
      <c r="VEL204" s="223"/>
      <c r="VEM204" s="223"/>
      <c r="VEN204" s="223"/>
      <c r="VEO204" s="223"/>
      <c r="VEP204" s="223"/>
      <c r="VEQ204" s="223"/>
      <c r="VER204" s="223"/>
      <c r="VES204" s="223"/>
      <c r="VET204" s="223"/>
      <c r="VEU204" s="223"/>
      <c r="VEV204" s="223"/>
      <c r="VEW204" s="223"/>
      <c r="VEX204" s="223"/>
      <c r="VEY204" s="223"/>
      <c r="VEZ204" s="223"/>
      <c r="VFA204" s="223"/>
      <c r="VFB204" s="223"/>
      <c r="VFC204" s="223"/>
      <c r="VFD204" s="223"/>
      <c r="VFE204" s="223"/>
      <c r="VFF204" s="223"/>
      <c r="VFG204" s="223"/>
      <c r="VFH204" s="223"/>
      <c r="VFI204" s="223"/>
      <c r="VFJ204" s="223"/>
      <c r="VFK204" s="223"/>
      <c r="VFL204" s="223"/>
      <c r="VFM204" s="223"/>
      <c r="VFN204" s="223"/>
      <c r="VFO204" s="223"/>
      <c r="VFP204" s="223"/>
      <c r="VFQ204" s="223"/>
      <c r="VFR204" s="223"/>
      <c r="VFS204" s="223"/>
      <c r="VFT204" s="223"/>
      <c r="VFU204" s="223"/>
      <c r="VFV204" s="223"/>
      <c r="VFW204" s="223"/>
      <c r="VFX204" s="223"/>
      <c r="VFY204" s="223"/>
      <c r="VFZ204" s="223"/>
      <c r="VGA204" s="223"/>
      <c r="VGB204" s="223"/>
      <c r="VGC204" s="223"/>
      <c r="VGD204" s="223"/>
      <c r="VGE204" s="223"/>
      <c r="VGF204" s="223"/>
      <c r="VGG204" s="223"/>
      <c r="VGH204" s="223"/>
      <c r="VGI204" s="223"/>
      <c r="VGJ204" s="223"/>
      <c r="VGK204" s="223"/>
      <c r="VGL204" s="223"/>
      <c r="VGM204" s="223"/>
      <c r="VGN204" s="223"/>
      <c r="VGO204" s="223"/>
      <c r="VGP204" s="223"/>
      <c r="VGQ204" s="223"/>
      <c r="VGR204" s="223"/>
      <c r="VGS204" s="223"/>
      <c r="VGT204" s="223"/>
      <c r="VGU204" s="223"/>
      <c r="VGV204" s="223"/>
      <c r="VGW204" s="223"/>
      <c r="VGX204" s="223"/>
      <c r="VGY204" s="223"/>
      <c r="VGZ204" s="223"/>
      <c r="VHA204" s="223"/>
      <c r="VHB204" s="223"/>
      <c r="VHC204" s="223"/>
      <c r="VHD204" s="223"/>
      <c r="VHE204" s="223"/>
      <c r="VHF204" s="223"/>
      <c r="VHG204" s="223"/>
      <c r="VHH204" s="223"/>
      <c r="VHI204" s="223"/>
      <c r="VHJ204" s="223"/>
      <c r="VHK204" s="223"/>
      <c r="VHL204" s="223"/>
      <c r="VHM204" s="223"/>
      <c r="VHN204" s="223"/>
      <c r="VHO204" s="223"/>
      <c r="VHP204" s="223"/>
      <c r="VHQ204" s="223"/>
      <c r="VHR204" s="223"/>
      <c r="VHS204" s="223"/>
      <c r="VHT204" s="223"/>
      <c r="VHU204" s="223"/>
      <c r="VHV204" s="223"/>
      <c r="VHW204" s="223"/>
      <c r="VHX204" s="223"/>
      <c r="VHY204" s="223"/>
      <c r="VHZ204" s="223"/>
      <c r="VIA204" s="223"/>
      <c r="VIB204" s="223"/>
      <c r="VIC204" s="223"/>
      <c r="VID204" s="223"/>
      <c r="VIE204" s="223"/>
      <c r="VIF204" s="223"/>
      <c r="VIG204" s="223"/>
      <c r="VIH204" s="223"/>
      <c r="VII204" s="223"/>
      <c r="VIJ204" s="223"/>
      <c r="VIK204" s="223"/>
      <c r="VIL204" s="223"/>
      <c r="VIM204" s="223"/>
      <c r="VIN204" s="223"/>
      <c r="VIO204" s="223"/>
      <c r="VIP204" s="223"/>
      <c r="VIQ204" s="223"/>
      <c r="VIR204" s="223"/>
      <c r="VIS204" s="223"/>
      <c r="VIT204" s="223"/>
      <c r="VIU204" s="223"/>
      <c r="VIV204" s="223"/>
      <c r="VIW204" s="223"/>
      <c r="VIX204" s="223"/>
      <c r="VIY204" s="223"/>
      <c r="VIZ204" s="223"/>
      <c r="VJA204" s="223"/>
      <c r="VJB204" s="223"/>
      <c r="VJC204" s="223"/>
      <c r="VJD204" s="223"/>
      <c r="VJE204" s="223"/>
      <c r="VJF204" s="223"/>
      <c r="VJG204" s="223"/>
      <c r="VJH204" s="223"/>
      <c r="VJI204" s="223"/>
      <c r="VJJ204" s="223"/>
      <c r="VJK204" s="223"/>
      <c r="VJL204" s="223"/>
      <c r="VJM204" s="223"/>
      <c r="VJN204" s="223"/>
      <c r="VJO204" s="223"/>
      <c r="VJP204" s="223"/>
      <c r="VJQ204" s="223"/>
      <c r="VJR204" s="223"/>
      <c r="VJS204" s="223"/>
      <c r="VJT204" s="223"/>
      <c r="VJU204" s="223"/>
      <c r="VJV204" s="223"/>
      <c r="VJW204" s="223"/>
      <c r="VJX204" s="223"/>
      <c r="VJY204" s="223"/>
      <c r="VJZ204" s="223"/>
      <c r="VKA204" s="223"/>
      <c r="VKB204" s="223"/>
      <c r="VKC204" s="223"/>
      <c r="VKD204" s="223"/>
      <c r="VKE204" s="223"/>
      <c r="VKF204" s="223"/>
      <c r="VKG204" s="223"/>
      <c r="VKH204" s="223"/>
      <c r="VKI204" s="223"/>
      <c r="VKJ204" s="223"/>
      <c r="VKK204" s="223"/>
      <c r="VKL204" s="223"/>
      <c r="VKM204" s="223"/>
      <c r="VKN204" s="223"/>
      <c r="VKO204" s="223"/>
      <c r="VKP204" s="223"/>
      <c r="VKQ204" s="223"/>
      <c r="VKR204" s="223"/>
      <c r="VKS204" s="223"/>
      <c r="VKT204" s="223"/>
      <c r="VKU204" s="223"/>
      <c r="VKV204" s="223"/>
      <c r="VKW204" s="223"/>
      <c r="VKX204" s="223"/>
      <c r="VKY204" s="223"/>
      <c r="VKZ204" s="223"/>
      <c r="VLA204" s="223"/>
      <c r="VLB204" s="223"/>
      <c r="VLC204" s="223"/>
      <c r="VLD204" s="223"/>
      <c r="VLE204" s="223"/>
      <c r="VLF204" s="223"/>
      <c r="VLG204" s="223"/>
      <c r="VLH204" s="223"/>
      <c r="VLI204" s="223"/>
      <c r="VLJ204" s="223"/>
      <c r="VLK204" s="223"/>
      <c r="VLL204" s="223"/>
      <c r="VLM204" s="223"/>
      <c r="VLN204" s="223"/>
      <c r="VLO204" s="223"/>
      <c r="VLP204" s="223"/>
      <c r="VLQ204" s="223"/>
      <c r="VLR204" s="223"/>
      <c r="VLS204" s="223"/>
      <c r="VLT204" s="223"/>
      <c r="VLU204" s="223"/>
      <c r="VLV204" s="223"/>
      <c r="VLW204" s="223"/>
      <c r="VLX204" s="223"/>
      <c r="VLY204" s="223"/>
      <c r="VLZ204" s="223"/>
      <c r="VMA204" s="223"/>
      <c r="VMB204" s="223"/>
      <c r="VMC204" s="223"/>
      <c r="VMD204" s="223"/>
      <c r="VME204" s="223"/>
      <c r="VMF204" s="223"/>
      <c r="VMG204" s="223"/>
      <c r="VMH204" s="223"/>
      <c r="VMI204" s="223"/>
      <c r="VMJ204" s="223"/>
      <c r="VMK204" s="223"/>
      <c r="VML204" s="223"/>
      <c r="VMM204" s="223"/>
      <c r="VMN204" s="223"/>
      <c r="VMO204" s="223"/>
      <c r="VMP204" s="223"/>
      <c r="VMQ204" s="223"/>
      <c r="VMR204" s="223"/>
      <c r="VMS204" s="223"/>
      <c r="VMT204" s="223"/>
      <c r="VMU204" s="223"/>
      <c r="VMV204" s="223"/>
      <c r="VMW204" s="223"/>
      <c r="VMX204" s="223"/>
      <c r="VMY204" s="223"/>
      <c r="VMZ204" s="223"/>
      <c r="VNA204" s="223"/>
      <c r="VNB204" s="223"/>
      <c r="VNC204" s="223"/>
      <c r="VND204" s="223"/>
      <c r="VNE204" s="223"/>
      <c r="VNF204" s="223"/>
      <c r="VNG204" s="223"/>
      <c r="VNH204" s="223"/>
      <c r="VNI204" s="223"/>
      <c r="VNJ204" s="223"/>
      <c r="VNK204" s="223"/>
      <c r="VNL204" s="223"/>
      <c r="VNM204" s="223"/>
      <c r="VNN204" s="223"/>
      <c r="VNO204" s="223"/>
      <c r="VNP204" s="223"/>
      <c r="VNQ204" s="223"/>
      <c r="VNR204" s="223"/>
      <c r="VNS204" s="223"/>
      <c r="VNT204" s="223"/>
      <c r="VNU204" s="223"/>
      <c r="VNV204" s="223"/>
      <c r="VNW204" s="223"/>
      <c r="VNX204" s="223"/>
      <c r="VNY204" s="223"/>
      <c r="VNZ204" s="223"/>
      <c r="VOA204" s="223"/>
      <c r="VOB204" s="223"/>
      <c r="VOC204" s="223"/>
      <c r="VOD204" s="223"/>
      <c r="VOE204" s="223"/>
      <c r="VOF204" s="223"/>
      <c r="VOG204" s="223"/>
      <c r="VOH204" s="223"/>
      <c r="VOI204" s="223"/>
      <c r="VOJ204" s="223"/>
      <c r="VOK204" s="223"/>
      <c r="VOL204" s="223"/>
      <c r="VOM204" s="223"/>
      <c r="VON204" s="223"/>
      <c r="VOO204" s="223"/>
      <c r="VOP204" s="223"/>
      <c r="VOQ204" s="223"/>
      <c r="VOR204" s="223"/>
      <c r="VOS204" s="223"/>
      <c r="VOT204" s="223"/>
      <c r="VOU204" s="223"/>
      <c r="VOV204" s="223"/>
      <c r="VOW204" s="223"/>
      <c r="VOX204" s="223"/>
      <c r="VOY204" s="223"/>
      <c r="VOZ204" s="223"/>
      <c r="VPA204" s="223"/>
      <c r="VPB204" s="223"/>
      <c r="VPC204" s="223"/>
      <c r="VPD204" s="223"/>
      <c r="VPE204" s="223"/>
      <c r="VPF204" s="223"/>
      <c r="VPG204" s="223"/>
      <c r="VPH204" s="223"/>
      <c r="VPI204" s="223"/>
      <c r="VPJ204" s="223"/>
      <c r="VPK204" s="223"/>
      <c r="VPL204" s="223"/>
      <c r="VPM204" s="223"/>
      <c r="VPN204" s="223"/>
      <c r="VPO204" s="223"/>
      <c r="VPP204" s="223"/>
      <c r="VPQ204" s="223"/>
      <c r="VPR204" s="223"/>
      <c r="VPS204" s="223"/>
      <c r="VPT204" s="223"/>
      <c r="VPU204" s="223"/>
      <c r="VPV204" s="223"/>
      <c r="VPW204" s="223"/>
      <c r="VPX204" s="223"/>
      <c r="VPY204" s="223"/>
      <c r="VPZ204" s="223"/>
      <c r="VQA204" s="223"/>
      <c r="VQB204" s="223"/>
      <c r="VQC204" s="223"/>
      <c r="VQD204" s="223"/>
      <c r="VQE204" s="223"/>
      <c r="VQF204" s="223"/>
      <c r="VQG204" s="223"/>
      <c r="VQH204" s="223"/>
      <c r="VQI204" s="223"/>
      <c r="VQJ204" s="223"/>
      <c r="VQK204" s="223"/>
      <c r="VQL204" s="223"/>
      <c r="VQM204" s="223"/>
      <c r="VQN204" s="223"/>
      <c r="VQO204" s="223"/>
      <c r="VQP204" s="223"/>
      <c r="VQQ204" s="223"/>
      <c r="VQR204" s="223"/>
      <c r="VQS204" s="223"/>
      <c r="VQT204" s="223"/>
      <c r="VQU204" s="223"/>
      <c r="VQV204" s="223"/>
      <c r="VQW204" s="223"/>
      <c r="VQX204" s="223"/>
      <c r="VQY204" s="223"/>
      <c r="VQZ204" s="223"/>
      <c r="VRA204" s="223"/>
      <c r="VRB204" s="223"/>
      <c r="VRC204" s="223"/>
      <c r="VRD204" s="223"/>
      <c r="VRE204" s="223"/>
      <c r="VRF204" s="223"/>
      <c r="VRG204" s="223"/>
      <c r="VRH204" s="223"/>
      <c r="VRI204" s="223"/>
      <c r="VRJ204" s="223"/>
      <c r="VRK204" s="223"/>
      <c r="VRL204" s="223"/>
      <c r="VRM204" s="223"/>
      <c r="VRN204" s="223"/>
      <c r="VRO204" s="223"/>
      <c r="VRP204" s="223"/>
      <c r="VRQ204" s="223"/>
      <c r="VRR204" s="223"/>
      <c r="VRS204" s="223"/>
      <c r="VRT204" s="223"/>
      <c r="VRU204" s="223"/>
      <c r="VRV204" s="223"/>
      <c r="VRW204" s="223"/>
      <c r="VRX204" s="223"/>
      <c r="VRY204" s="223"/>
      <c r="VRZ204" s="223"/>
      <c r="VSA204" s="223"/>
      <c r="VSB204" s="223"/>
      <c r="VSC204" s="223"/>
      <c r="VSD204" s="223"/>
      <c r="VSE204" s="223"/>
      <c r="VSF204" s="223"/>
      <c r="VSG204" s="223"/>
      <c r="VSH204" s="223"/>
      <c r="VSI204" s="223"/>
      <c r="VSJ204" s="223"/>
      <c r="VSK204" s="223"/>
      <c r="VSL204" s="223"/>
      <c r="VSM204" s="223"/>
      <c r="VSN204" s="223"/>
      <c r="VSO204" s="223"/>
      <c r="VSP204" s="223"/>
      <c r="VSQ204" s="223"/>
      <c r="VSR204" s="223"/>
      <c r="VSS204" s="223"/>
      <c r="VST204" s="223"/>
      <c r="VSU204" s="223"/>
      <c r="VSV204" s="223"/>
      <c r="VSW204" s="223"/>
      <c r="VSX204" s="223"/>
      <c r="VSY204" s="223"/>
      <c r="VSZ204" s="223"/>
      <c r="VTA204" s="223"/>
      <c r="VTB204" s="223"/>
      <c r="VTC204" s="223"/>
      <c r="VTD204" s="223"/>
      <c r="VTE204" s="223"/>
      <c r="VTF204" s="223"/>
      <c r="VTG204" s="223"/>
      <c r="VTH204" s="223"/>
      <c r="VTI204" s="223"/>
      <c r="VTJ204" s="223"/>
      <c r="VTK204" s="223"/>
      <c r="VTL204" s="223"/>
      <c r="VTM204" s="223"/>
      <c r="VTN204" s="223"/>
      <c r="VTO204" s="223"/>
      <c r="VTP204" s="223"/>
      <c r="VTQ204" s="223"/>
      <c r="VTR204" s="223"/>
      <c r="VTS204" s="223"/>
      <c r="VTT204" s="223"/>
      <c r="VTU204" s="223"/>
      <c r="VTV204" s="223"/>
      <c r="VTW204" s="223"/>
      <c r="VTX204" s="223"/>
      <c r="VTY204" s="223"/>
      <c r="VTZ204" s="223"/>
      <c r="VUA204" s="223"/>
      <c r="VUB204" s="223"/>
      <c r="VUC204" s="223"/>
      <c r="VUD204" s="223"/>
      <c r="VUE204" s="223"/>
      <c r="VUF204" s="223"/>
      <c r="VUG204" s="223"/>
      <c r="VUH204" s="223"/>
      <c r="VUI204" s="223"/>
      <c r="VUJ204" s="223"/>
      <c r="VUK204" s="223"/>
      <c r="VUL204" s="223"/>
      <c r="VUM204" s="223"/>
      <c r="VUN204" s="223"/>
      <c r="VUO204" s="223"/>
      <c r="VUP204" s="223"/>
      <c r="VUQ204" s="223"/>
      <c r="VUR204" s="223"/>
      <c r="VUS204" s="223"/>
      <c r="VUT204" s="223"/>
      <c r="VUU204" s="223"/>
      <c r="VUV204" s="223"/>
      <c r="VUW204" s="223"/>
      <c r="VUX204" s="223"/>
      <c r="VUY204" s="223"/>
      <c r="VUZ204" s="223"/>
      <c r="VVA204" s="223"/>
      <c r="VVB204" s="223"/>
      <c r="VVC204" s="223"/>
      <c r="VVD204" s="223"/>
      <c r="VVE204" s="223"/>
      <c r="VVF204" s="223"/>
      <c r="VVG204" s="223"/>
      <c r="VVH204" s="223"/>
      <c r="VVI204" s="223"/>
      <c r="VVJ204" s="223"/>
      <c r="VVK204" s="223"/>
      <c r="VVL204" s="223"/>
      <c r="VVM204" s="223"/>
      <c r="VVN204" s="223"/>
      <c r="VVO204" s="223"/>
      <c r="VVP204" s="223"/>
      <c r="VVQ204" s="223"/>
      <c r="VVR204" s="223"/>
      <c r="VVS204" s="223"/>
      <c r="VVT204" s="223"/>
      <c r="VVU204" s="223"/>
      <c r="VVV204" s="223"/>
      <c r="VVW204" s="223"/>
      <c r="VVX204" s="223"/>
      <c r="VVY204" s="223"/>
      <c r="VVZ204" s="223"/>
      <c r="VWA204" s="223"/>
      <c r="VWB204" s="223"/>
      <c r="VWC204" s="223"/>
      <c r="VWD204" s="223"/>
      <c r="VWE204" s="223"/>
      <c r="VWF204" s="223"/>
      <c r="VWG204" s="223"/>
      <c r="VWH204" s="223"/>
      <c r="VWI204" s="223"/>
      <c r="VWJ204" s="223"/>
      <c r="VWK204" s="223"/>
      <c r="VWL204" s="223"/>
      <c r="VWM204" s="223"/>
      <c r="VWN204" s="223"/>
      <c r="VWO204" s="223"/>
      <c r="VWP204" s="223"/>
      <c r="VWQ204" s="223"/>
      <c r="VWR204" s="223"/>
      <c r="VWS204" s="223"/>
      <c r="VWT204" s="223"/>
      <c r="VWU204" s="223"/>
      <c r="VWV204" s="223"/>
      <c r="VWW204" s="223"/>
      <c r="VWX204" s="223"/>
      <c r="VWY204" s="223"/>
      <c r="VWZ204" s="223"/>
      <c r="VXA204" s="223"/>
      <c r="VXB204" s="223"/>
      <c r="VXC204" s="223"/>
      <c r="VXD204" s="223"/>
      <c r="VXE204" s="223"/>
      <c r="VXF204" s="223"/>
      <c r="VXG204" s="223"/>
      <c r="VXH204" s="223"/>
      <c r="VXI204" s="223"/>
      <c r="VXJ204" s="223"/>
      <c r="VXK204" s="223"/>
      <c r="VXL204" s="223"/>
      <c r="VXM204" s="223"/>
      <c r="VXN204" s="223"/>
      <c r="VXO204" s="223"/>
      <c r="VXP204" s="223"/>
      <c r="VXQ204" s="223"/>
      <c r="VXR204" s="223"/>
      <c r="VXS204" s="223"/>
      <c r="VXT204" s="223"/>
      <c r="VXU204" s="223"/>
      <c r="VXV204" s="223"/>
      <c r="VXW204" s="223"/>
      <c r="VXX204" s="223"/>
      <c r="VXY204" s="223"/>
      <c r="VXZ204" s="223"/>
      <c r="VYA204" s="223"/>
      <c r="VYB204" s="223"/>
      <c r="VYC204" s="223"/>
      <c r="VYD204" s="223"/>
      <c r="VYE204" s="223"/>
      <c r="VYF204" s="223"/>
      <c r="VYG204" s="223"/>
      <c r="VYH204" s="223"/>
      <c r="VYI204" s="223"/>
      <c r="VYJ204" s="223"/>
      <c r="VYK204" s="223"/>
      <c r="VYL204" s="223"/>
      <c r="VYM204" s="223"/>
      <c r="VYN204" s="223"/>
      <c r="VYO204" s="223"/>
      <c r="VYP204" s="223"/>
      <c r="VYQ204" s="223"/>
      <c r="VYR204" s="223"/>
      <c r="VYS204" s="223"/>
      <c r="VYT204" s="223"/>
      <c r="VYU204" s="223"/>
      <c r="VYV204" s="223"/>
      <c r="VYW204" s="223"/>
      <c r="VYX204" s="223"/>
      <c r="VYY204" s="223"/>
      <c r="VYZ204" s="223"/>
      <c r="VZA204" s="223"/>
      <c r="VZB204" s="223"/>
      <c r="VZC204" s="223"/>
      <c r="VZD204" s="223"/>
      <c r="VZE204" s="223"/>
      <c r="VZF204" s="223"/>
      <c r="VZG204" s="223"/>
      <c r="VZH204" s="223"/>
      <c r="VZI204" s="223"/>
      <c r="VZJ204" s="223"/>
      <c r="VZK204" s="223"/>
      <c r="VZL204" s="223"/>
      <c r="VZM204" s="223"/>
      <c r="VZN204" s="223"/>
      <c r="VZO204" s="223"/>
      <c r="VZP204" s="223"/>
      <c r="VZQ204" s="223"/>
      <c r="VZR204" s="223"/>
      <c r="VZS204" s="223"/>
      <c r="VZT204" s="223"/>
      <c r="VZU204" s="223"/>
      <c r="VZV204" s="223"/>
      <c r="VZW204" s="223"/>
      <c r="VZX204" s="223"/>
      <c r="VZY204" s="223"/>
      <c r="VZZ204" s="223"/>
      <c r="WAA204" s="223"/>
      <c r="WAB204" s="223"/>
      <c r="WAC204" s="223"/>
      <c r="WAD204" s="223"/>
      <c r="WAE204" s="223"/>
      <c r="WAF204" s="223"/>
      <c r="WAG204" s="223"/>
      <c r="WAH204" s="223"/>
      <c r="WAI204" s="223"/>
      <c r="WAJ204" s="223"/>
      <c r="WAK204" s="223"/>
      <c r="WAL204" s="223"/>
      <c r="WAM204" s="223"/>
      <c r="WAN204" s="223"/>
      <c r="WAO204" s="223"/>
      <c r="WAP204" s="223"/>
      <c r="WAQ204" s="223"/>
      <c r="WAR204" s="223"/>
      <c r="WAS204" s="223"/>
      <c r="WAT204" s="223"/>
      <c r="WAU204" s="223"/>
      <c r="WAV204" s="223"/>
      <c r="WAW204" s="223"/>
      <c r="WAX204" s="223"/>
      <c r="WAY204" s="223"/>
      <c r="WAZ204" s="223"/>
      <c r="WBA204" s="223"/>
      <c r="WBB204" s="223"/>
      <c r="WBC204" s="223"/>
      <c r="WBD204" s="223"/>
      <c r="WBE204" s="223"/>
      <c r="WBF204" s="223"/>
      <c r="WBG204" s="223"/>
      <c r="WBH204" s="223"/>
      <c r="WBI204" s="223"/>
      <c r="WBJ204" s="223"/>
      <c r="WBK204" s="223"/>
      <c r="WBL204" s="223"/>
      <c r="WBM204" s="223"/>
      <c r="WBN204" s="223"/>
      <c r="WBO204" s="223"/>
      <c r="WBP204" s="223"/>
      <c r="WBQ204" s="223"/>
      <c r="WBR204" s="223"/>
      <c r="WBS204" s="223"/>
      <c r="WBT204" s="223"/>
      <c r="WBU204" s="223"/>
      <c r="WBV204" s="223"/>
      <c r="WBW204" s="223"/>
      <c r="WBX204" s="223"/>
      <c r="WBY204" s="223"/>
      <c r="WBZ204" s="223"/>
      <c r="WCA204" s="223"/>
      <c r="WCB204" s="223"/>
      <c r="WCC204" s="223"/>
      <c r="WCD204" s="223"/>
      <c r="WCE204" s="223"/>
      <c r="WCF204" s="223"/>
      <c r="WCG204" s="223"/>
      <c r="WCH204" s="223"/>
      <c r="WCI204" s="223"/>
      <c r="WCJ204" s="223"/>
      <c r="WCK204" s="223"/>
      <c r="WCL204" s="223"/>
      <c r="WCM204" s="223"/>
      <c r="WCN204" s="223"/>
      <c r="WCO204" s="223"/>
      <c r="WCP204" s="223"/>
      <c r="WCQ204" s="223"/>
      <c r="WCR204" s="223"/>
      <c r="WCS204" s="223"/>
      <c r="WCT204" s="223"/>
      <c r="WCU204" s="223"/>
      <c r="WCV204" s="223"/>
      <c r="WCW204" s="223"/>
      <c r="WCX204" s="223"/>
      <c r="WCY204" s="223"/>
      <c r="WCZ204" s="223"/>
      <c r="WDA204" s="223"/>
      <c r="WDB204" s="223"/>
      <c r="WDC204" s="223"/>
      <c r="WDD204" s="223"/>
      <c r="WDE204" s="223"/>
      <c r="WDF204" s="223"/>
      <c r="WDG204" s="223"/>
      <c r="WDH204" s="223"/>
      <c r="WDI204" s="223"/>
      <c r="WDJ204" s="223"/>
      <c r="WDK204" s="223"/>
      <c r="WDL204" s="223"/>
      <c r="WDM204" s="223"/>
      <c r="WDN204" s="223"/>
      <c r="WDO204" s="223"/>
      <c r="WDP204" s="223"/>
      <c r="WDQ204" s="223"/>
      <c r="WDR204" s="223"/>
      <c r="WDS204" s="223"/>
      <c r="WDT204" s="223"/>
      <c r="WDU204" s="223"/>
      <c r="WDV204" s="223"/>
      <c r="WDW204" s="223"/>
      <c r="WDX204" s="223"/>
      <c r="WDY204" s="223"/>
      <c r="WDZ204" s="223"/>
      <c r="WEA204" s="223"/>
      <c r="WEB204" s="223"/>
      <c r="WEC204" s="223"/>
      <c r="WED204" s="223"/>
      <c r="WEE204" s="223"/>
      <c r="WEF204" s="223"/>
      <c r="WEG204" s="223"/>
      <c r="WEH204" s="223"/>
      <c r="WEI204" s="223"/>
      <c r="WEJ204" s="223"/>
      <c r="WEK204" s="223"/>
      <c r="WEL204" s="223"/>
      <c r="WEM204" s="223"/>
      <c r="WEN204" s="223"/>
      <c r="WEO204" s="223"/>
      <c r="WEP204" s="223"/>
      <c r="WEQ204" s="223"/>
      <c r="WER204" s="223"/>
      <c r="WES204" s="223"/>
      <c r="WET204" s="223"/>
      <c r="WEU204" s="223"/>
      <c r="WEV204" s="223"/>
      <c r="WEW204" s="223"/>
      <c r="WEX204" s="223"/>
      <c r="WEY204" s="223"/>
      <c r="WEZ204" s="223"/>
      <c r="WFA204" s="223"/>
      <c r="WFB204" s="223"/>
      <c r="WFC204" s="223"/>
      <c r="WFD204" s="223"/>
      <c r="WFE204" s="223"/>
      <c r="WFF204" s="223"/>
      <c r="WFG204" s="223"/>
      <c r="WFH204" s="223"/>
      <c r="WFI204" s="223"/>
      <c r="WFJ204" s="223"/>
      <c r="WFK204" s="223"/>
      <c r="WFL204" s="223"/>
      <c r="WFM204" s="223"/>
      <c r="WFN204" s="223"/>
      <c r="WFO204" s="223"/>
      <c r="WFP204" s="223"/>
      <c r="WFQ204" s="223"/>
      <c r="WFR204" s="223"/>
      <c r="WFS204" s="223"/>
      <c r="WFT204" s="223"/>
      <c r="WFU204" s="223"/>
      <c r="WFV204" s="223"/>
      <c r="WFW204" s="223"/>
      <c r="WFX204" s="223"/>
      <c r="WFY204" s="223"/>
      <c r="WFZ204" s="223"/>
      <c r="WGA204" s="223"/>
      <c r="WGB204" s="223"/>
      <c r="WGC204" s="223"/>
      <c r="WGD204" s="223"/>
      <c r="WGE204" s="223"/>
      <c r="WGF204" s="223"/>
      <c r="WGG204" s="223"/>
      <c r="WGH204" s="223"/>
      <c r="WGI204" s="223"/>
      <c r="WGJ204" s="223"/>
      <c r="WGK204" s="223"/>
      <c r="WGL204" s="223"/>
      <c r="WGM204" s="223"/>
      <c r="WGN204" s="223"/>
      <c r="WGO204" s="223"/>
      <c r="WGP204" s="223"/>
      <c r="WGQ204" s="223"/>
      <c r="WGR204" s="223"/>
      <c r="WGS204" s="223"/>
      <c r="WGT204" s="223"/>
      <c r="WGU204" s="223"/>
      <c r="WGV204" s="223"/>
      <c r="WGW204" s="223"/>
      <c r="WGX204" s="223"/>
      <c r="WGY204" s="223"/>
      <c r="WGZ204" s="223"/>
      <c r="WHA204" s="223"/>
      <c r="WHB204" s="223"/>
      <c r="WHC204" s="223"/>
      <c r="WHD204" s="223"/>
      <c r="WHE204" s="223"/>
      <c r="WHF204" s="223"/>
      <c r="WHG204" s="223"/>
      <c r="WHH204" s="223"/>
      <c r="WHI204" s="223"/>
      <c r="WHJ204" s="223"/>
      <c r="WHK204" s="223"/>
      <c r="WHL204" s="223"/>
      <c r="WHM204" s="223"/>
      <c r="WHN204" s="223"/>
      <c r="WHO204" s="223"/>
      <c r="WHP204" s="223"/>
      <c r="WHQ204" s="223"/>
      <c r="WHR204" s="223"/>
      <c r="WHS204" s="223"/>
      <c r="WHT204" s="223"/>
      <c r="WHU204" s="223"/>
      <c r="WHV204" s="223"/>
      <c r="WHW204" s="223"/>
      <c r="WHX204" s="223"/>
      <c r="WHY204" s="223"/>
      <c r="WHZ204" s="223"/>
      <c r="WIA204" s="223"/>
      <c r="WIB204" s="223"/>
      <c r="WIC204" s="223"/>
      <c r="WID204" s="223"/>
      <c r="WIE204" s="223"/>
      <c r="WIF204" s="223"/>
      <c r="WIG204" s="223"/>
      <c r="WIH204" s="223"/>
      <c r="WII204" s="223"/>
      <c r="WIJ204" s="223"/>
      <c r="WIK204" s="223"/>
      <c r="WIL204" s="223"/>
      <c r="WIM204" s="223"/>
      <c r="WIN204" s="223"/>
      <c r="WIO204" s="223"/>
      <c r="WIP204" s="223"/>
      <c r="WIQ204" s="223"/>
      <c r="WIR204" s="223"/>
      <c r="WIS204" s="223"/>
      <c r="WIT204" s="223"/>
      <c r="WIU204" s="223"/>
      <c r="WIV204" s="223"/>
      <c r="WIW204" s="223"/>
      <c r="WIX204" s="223"/>
      <c r="WIY204" s="223"/>
      <c r="WIZ204" s="223"/>
      <c r="WJA204" s="223"/>
      <c r="WJB204" s="223"/>
      <c r="WJC204" s="223"/>
      <c r="WJD204" s="223"/>
      <c r="WJE204" s="223"/>
      <c r="WJF204" s="223"/>
      <c r="WJG204" s="223"/>
      <c r="WJH204" s="223"/>
      <c r="WJI204" s="223"/>
      <c r="WJJ204" s="223"/>
      <c r="WJK204" s="223"/>
      <c r="WJL204" s="223"/>
      <c r="WJM204" s="223"/>
      <c r="WJN204" s="223"/>
      <c r="WJO204" s="223"/>
      <c r="WJP204" s="223"/>
      <c r="WJQ204" s="223"/>
      <c r="WJR204" s="223"/>
      <c r="WJS204" s="223"/>
      <c r="WJT204" s="223"/>
      <c r="WJU204" s="223"/>
      <c r="WJV204" s="223"/>
      <c r="WJW204" s="223"/>
      <c r="WJX204" s="223"/>
      <c r="WJY204" s="223"/>
      <c r="WJZ204" s="223"/>
      <c r="WKA204" s="223"/>
      <c r="WKB204" s="223"/>
      <c r="WKC204" s="223"/>
      <c r="WKD204" s="223"/>
      <c r="WKE204" s="223"/>
      <c r="WKF204" s="223"/>
      <c r="WKG204" s="223"/>
      <c r="WKH204" s="223"/>
      <c r="WKI204" s="223"/>
      <c r="WKJ204" s="223"/>
      <c r="WKK204" s="223"/>
      <c r="WKL204" s="223"/>
      <c r="WKM204" s="223"/>
      <c r="WKN204" s="223"/>
      <c r="WKO204" s="223"/>
      <c r="WKP204" s="223"/>
      <c r="WKQ204" s="223"/>
      <c r="WKR204" s="223"/>
      <c r="WKS204" s="223"/>
      <c r="WKT204" s="223"/>
      <c r="WKU204" s="223"/>
      <c r="WKV204" s="223"/>
      <c r="WKW204" s="223"/>
      <c r="WKX204" s="223"/>
      <c r="WKY204" s="223"/>
      <c r="WKZ204" s="223"/>
      <c r="WLA204" s="223"/>
      <c r="WLB204" s="223"/>
      <c r="WLC204" s="223"/>
      <c r="WLD204" s="223"/>
      <c r="WLE204" s="223"/>
      <c r="WLF204" s="223"/>
      <c r="WLG204" s="223"/>
      <c r="WLH204" s="223"/>
      <c r="WLI204" s="223"/>
      <c r="WLJ204" s="223"/>
      <c r="WLK204" s="223"/>
      <c r="WLL204" s="223"/>
      <c r="WLM204" s="223"/>
      <c r="WLN204" s="223"/>
      <c r="WLO204" s="223"/>
      <c r="WLP204" s="223"/>
      <c r="WLQ204" s="223"/>
      <c r="WLR204" s="223"/>
      <c r="WLS204" s="223"/>
      <c r="WLT204" s="223"/>
      <c r="WLU204" s="223"/>
      <c r="WLV204" s="223"/>
      <c r="WLW204" s="223"/>
      <c r="WLX204" s="223"/>
      <c r="WLY204" s="223"/>
      <c r="WLZ204" s="223"/>
      <c r="WMA204" s="223"/>
      <c r="WMB204" s="223"/>
      <c r="WMC204" s="223"/>
      <c r="WMD204" s="223"/>
      <c r="WME204" s="223"/>
      <c r="WMF204" s="223"/>
      <c r="WMG204" s="223"/>
      <c r="WMH204" s="223"/>
      <c r="WMI204" s="223"/>
      <c r="WMJ204" s="223"/>
      <c r="WMK204" s="223"/>
      <c r="WML204" s="223"/>
      <c r="WMM204" s="223"/>
      <c r="WMN204" s="223"/>
      <c r="WMO204" s="223"/>
      <c r="WMP204" s="223"/>
      <c r="WMQ204" s="223"/>
      <c r="WMR204" s="223"/>
      <c r="WMS204" s="223"/>
      <c r="WMT204" s="223"/>
      <c r="WMU204" s="223"/>
      <c r="WMV204" s="223"/>
      <c r="WMW204" s="223"/>
      <c r="WMX204" s="223"/>
      <c r="WMY204" s="223"/>
      <c r="WMZ204" s="223"/>
      <c r="WNA204" s="223"/>
      <c r="WNB204" s="223"/>
      <c r="WNC204" s="223"/>
      <c r="WND204" s="223"/>
      <c r="WNE204" s="223"/>
      <c r="WNF204" s="223"/>
      <c r="WNG204" s="223"/>
      <c r="WNH204" s="223"/>
      <c r="WNI204" s="223"/>
      <c r="WNJ204" s="223"/>
      <c r="WNK204" s="223"/>
      <c r="WNL204" s="223"/>
      <c r="WNM204" s="223"/>
      <c r="WNN204" s="223"/>
      <c r="WNO204" s="223"/>
      <c r="WNP204" s="223"/>
      <c r="WNQ204" s="223"/>
      <c r="WNR204" s="223"/>
      <c r="WNS204" s="223"/>
      <c r="WNT204" s="223"/>
      <c r="WNU204" s="223"/>
      <c r="WNV204" s="223"/>
      <c r="WNW204" s="223"/>
      <c r="WNX204" s="223"/>
      <c r="WNY204" s="223"/>
      <c r="WNZ204" s="223"/>
      <c r="WOA204" s="223"/>
      <c r="WOB204" s="223"/>
      <c r="WOC204" s="223"/>
      <c r="WOD204" s="223"/>
      <c r="WOE204" s="223"/>
      <c r="WOF204" s="223"/>
      <c r="WOG204" s="223"/>
      <c r="WOH204" s="223"/>
      <c r="WOI204" s="223"/>
      <c r="WOJ204" s="223"/>
      <c r="WOK204" s="223"/>
      <c r="WOL204" s="223"/>
      <c r="WOM204" s="223"/>
      <c r="WON204" s="223"/>
      <c r="WOO204" s="223"/>
      <c r="WOP204" s="223"/>
      <c r="WOQ204" s="223"/>
      <c r="WOR204" s="223"/>
      <c r="WOS204" s="223"/>
      <c r="WOT204" s="223"/>
      <c r="WOU204" s="223"/>
      <c r="WOV204" s="223"/>
      <c r="WOW204" s="223"/>
      <c r="WOX204" s="223"/>
      <c r="WOY204" s="223"/>
      <c r="WOZ204" s="223"/>
      <c r="WPA204" s="223"/>
      <c r="WPB204" s="223"/>
      <c r="WPC204" s="223"/>
      <c r="WPD204" s="223"/>
      <c r="WPE204" s="223"/>
      <c r="WPF204" s="223"/>
      <c r="WPG204" s="223"/>
      <c r="WPH204" s="223"/>
      <c r="WPI204" s="223"/>
      <c r="WPJ204" s="223"/>
      <c r="WPK204" s="223"/>
      <c r="WPL204" s="223"/>
      <c r="WPM204" s="223"/>
      <c r="WPN204" s="223"/>
      <c r="WPO204" s="223"/>
      <c r="WPP204" s="223"/>
      <c r="WPQ204" s="223"/>
      <c r="WPR204" s="223"/>
      <c r="WPS204" s="223"/>
      <c r="WPT204" s="223"/>
      <c r="WPU204" s="223"/>
      <c r="WPV204" s="223"/>
      <c r="WPW204" s="223"/>
      <c r="WPX204" s="223"/>
      <c r="WPY204" s="223"/>
      <c r="WPZ204" s="223"/>
      <c r="WQA204" s="223"/>
      <c r="WQB204" s="223"/>
      <c r="WQC204" s="223"/>
      <c r="WQD204" s="223"/>
      <c r="WQE204" s="223"/>
      <c r="WQF204" s="223"/>
      <c r="WQG204" s="223"/>
      <c r="WQH204" s="223"/>
      <c r="WQI204" s="223"/>
      <c r="WQJ204" s="223"/>
      <c r="WQK204" s="223"/>
      <c r="WQL204" s="223"/>
      <c r="WQM204" s="223"/>
      <c r="WQN204" s="223"/>
      <c r="WQO204" s="223"/>
      <c r="WQP204" s="223"/>
      <c r="WQQ204" s="223"/>
      <c r="WQR204" s="223"/>
      <c r="WQS204" s="223"/>
      <c r="WQT204" s="223"/>
      <c r="WQU204" s="223"/>
      <c r="WQV204" s="223"/>
      <c r="WQW204" s="223"/>
      <c r="WQX204" s="223"/>
      <c r="WQY204" s="223"/>
      <c r="WQZ204" s="223"/>
      <c r="WRA204" s="223"/>
      <c r="WRB204" s="223"/>
      <c r="WRC204" s="223"/>
      <c r="WRD204" s="223"/>
      <c r="WRE204" s="223"/>
      <c r="WRF204" s="223"/>
      <c r="WRG204" s="223"/>
      <c r="WRH204" s="223"/>
      <c r="WRI204" s="223"/>
      <c r="WRJ204" s="223"/>
      <c r="WRK204" s="223"/>
      <c r="WRL204" s="223"/>
      <c r="WRM204" s="223"/>
      <c r="WRN204" s="223"/>
      <c r="WRO204" s="223"/>
      <c r="WRP204" s="223"/>
      <c r="WRQ204" s="223"/>
      <c r="WRR204" s="223"/>
      <c r="WRS204" s="223"/>
      <c r="WRT204" s="223"/>
      <c r="WRU204" s="223"/>
      <c r="WRV204" s="223"/>
      <c r="WRW204" s="223"/>
      <c r="WRX204" s="223"/>
      <c r="WRY204" s="223"/>
      <c r="WRZ204" s="223"/>
      <c r="WSA204" s="223"/>
      <c r="WSB204" s="223"/>
      <c r="WSC204" s="223"/>
      <c r="WSD204" s="223"/>
      <c r="WSE204" s="223"/>
      <c r="WSF204" s="223"/>
      <c r="WSG204" s="223"/>
      <c r="WSH204" s="223"/>
      <c r="WSI204" s="223"/>
      <c r="WSJ204" s="223"/>
      <c r="WSK204" s="223"/>
      <c r="WSL204" s="223"/>
      <c r="WSM204" s="223"/>
      <c r="WSN204" s="223"/>
      <c r="WSO204" s="223"/>
      <c r="WSP204" s="223"/>
      <c r="WSQ204" s="223"/>
      <c r="WSR204" s="223"/>
      <c r="WSS204" s="223"/>
      <c r="WST204" s="223"/>
      <c r="WSU204" s="223"/>
      <c r="WSV204" s="223"/>
      <c r="WSW204" s="223"/>
      <c r="WSX204" s="223"/>
      <c r="WSY204" s="223"/>
      <c r="WSZ204" s="223"/>
      <c r="WTA204" s="223"/>
      <c r="WTB204" s="223"/>
      <c r="WTC204" s="223"/>
      <c r="WTD204" s="223"/>
      <c r="WTE204" s="223"/>
      <c r="WTF204" s="223"/>
      <c r="WTG204" s="223"/>
      <c r="WTH204" s="223"/>
      <c r="WTI204" s="223"/>
      <c r="WTJ204" s="223"/>
      <c r="WTK204" s="223"/>
      <c r="WTL204" s="223"/>
      <c r="WTM204" s="223"/>
      <c r="WTN204" s="223"/>
      <c r="WTO204" s="223"/>
      <c r="WTP204" s="223"/>
      <c r="WTQ204" s="223"/>
      <c r="WTR204" s="223"/>
      <c r="WTS204" s="223"/>
      <c r="WTT204" s="223"/>
      <c r="WTU204" s="223"/>
      <c r="WTV204" s="223"/>
      <c r="WTW204" s="223"/>
      <c r="WTX204" s="223"/>
      <c r="WTY204" s="223"/>
      <c r="WTZ204" s="223"/>
      <c r="WUA204" s="223"/>
      <c r="WUB204" s="223"/>
      <c r="WUC204" s="223"/>
      <c r="WUD204" s="223"/>
      <c r="WUE204" s="223"/>
      <c r="WUF204" s="223"/>
      <c r="WUG204" s="223"/>
      <c r="WUH204" s="223"/>
      <c r="WUI204" s="223"/>
      <c r="WUJ204" s="223"/>
      <c r="WUK204" s="223"/>
      <c r="WUL204" s="223"/>
      <c r="WUM204" s="223"/>
      <c r="WUN204" s="223"/>
      <c r="WUO204" s="223"/>
      <c r="WUP204" s="223"/>
      <c r="WUQ204" s="223"/>
      <c r="WUR204" s="223"/>
      <c r="WUS204" s="223"/>
      <c r="WUT204" s="223"/>
      <c r="WUU204" s="223"/>
      <c r="WUV204" s="223"/>
      <c r="WUW204" s="223"/>
      <c r="WUX204" s="223"/>
      <c r="WUY204" s="223"/>
      <c r="WUZ204" s="223"/>
      <c r="WVA204" s="223"/>
      <c r="WVB204" s="223"/>
      <c r="WVC204" s="223"/>
      <c r="WVD204" s="223"/>
      <c r="WVE204" s="223"/>
      <c r="WVF204" s="223"/>
      <c r="WVG204" s="223"/>
      <c r="WVH204" s="223"/>
      <c r="WVI204" s="223"/>
      <c r="WVJ204" s="223"/>
      <c r="WVK204" s="223"/>
      <c r="WVL204" s="223"/>
      <c r="WVM204" s="223"/>
      <c r="WVN204" s="223"/>
      <c r="WVO204" s="223"/>
      <c r="WVP204" s="223"/>
      <c r="WVQ204" s="223"/>
      <c r="WVR204" s="223"/>
      <c r="WVS204" s="223"/>
      <c r="WVT204" s="223"/>
      <c r="WVU204" s="223"/>
      <c r="WVV204" s="223"/>
      <c r="WVW204" s="223"/>
      <c r="WVX204" s="223"/>
      <c r="WVY204" s="223"/>
      <c r="WVZ204" s="223"/>
      <c r="WWA204" s="223"/>
      <c r="WWB204" s="223"/>
      <c r="WWC204" s="223"/>
      <c r="WWD204" s="223"/>
      <c r="WWE204" s="223"/>
      <c r="WWF204" s="223"/>
      <c r="WWG204" s="223"/>
      <c r="WWH204" s="223"/>
      <c r="WWI204" s="223"/>
      <c r="WWJ204" s="223"/>
      <c r="WWK204" s="223"/>
      <c r="WWL204" s="223"/>
      <c r="WWM204" s="223"/>
      <c r="WWN204" s="223"/>
      <c r="WWO204" s="223"/>
      <c r="WWP204" s="223"/>
      <c r="WWQ204" s="223"/>
      <c r="WWR204" s="223"/>
      <c r="WWS204" s="223"/>
      <c r="WWT204" s="223"/>
      <c r="WWU204" s="223"/>
      <c r="WWV204" s="223"/>
      <c r="WWW204" s="223"/>
      <c r="WWX204" s="223"/>
      <c r="WWY204" s="223"/>
      <c r="WWZ204" s="223"/>
      <c r="WXA204" s="223"/>
      <c r="WXB204" s="223"/>
      <c r="WXC204" s="223"/>
      <c r="WXD204" s="223"/>
      <c r="WXE204" s="223"/>
      <c r="WXF204" s="223"/>
      <c r="WXG204" s="223"/>
      <c r="WXH204" s="223"/>
      <c r="WXI204" s="223"/>
      <c r="WXJ204" s="223"/>
      <c r="WXK204" s="223"/>
      <c r="WXL204" s="223"/>
      <c r="WXM204" s="223"/>
      <c r="WXN204" s="223"/>
      <c r="WXO204" s="223"/>
      <c r="WXP204" s="223"/>
      <c r="WXQ204" s="223"/>
      <c r="WXR204" s="223"/>
      <c r="WXS204" s="223"/>
      <c r="WXT204" s="223"/>
      <c r="WXU204" s="223"/>
      <c r="WXV204" s="223"/>
      <c r="WXW204" s="223"/>
      <c r="WXX204" s="223"/>
      <c r="WXY204" s="223"/>
      <c r="WXZ204" s="223"/>
      <c r="WYA204" s="223"/>
      <c r="WYB204" s="223"/>
      <c r="WYC204" s="223"/>
      <c r="WYD204" s="223"/>
      <c r="WYE204" s="223"/>
      <c r="WYF204" s="223"/>
      <c r="WYG204" s="223"/>
      <c r="WYH204" s="223"/>
      <c r="WYI204" s="223"/>
      <c r="WYJ204" s="223"/>
      <c r="WYK204" s="223"/>
      <c r="WYL204" s="223"/>
      <c r="WYM204" s="223"/>
      <c r="WYN204" s="223"/>
      <c r="WYO204" s="223"/>
      <c r="WYP204" s="223"/>
      <c r="WYQ204" s="223"/>
      <c r="WYR204" s="223"/>
      <c r="WYS204" s="223"/>
      <c r="WYT204" s="223"/>
      <c r="WYU204" s="223"/>
      <c r="WYV204" s="223"/>
      <c r="WYW204" s="223"/>
      <c r="WYX204" s="223"/>
      <c r="WYY204" s="223"/>
      <c r="WYZ204" s="223"/>
      <c r="WZA204" s="223"/>
      <c r="WZB204" s="223"/>
      <c r="WZC204" s="223"/>
      <c r="WZD204" s="223"/>
      <c r="WZE204" s="223"/>
      <c r="WZF204" s="223"/>
      <c r="WZG204" s="223"/>
      <c r="WZH204" s="223"/>
      <c r="WZI204" s="223"/>
      <c r="WZJ204" s="223"/>
      <c r="WZK204" s="223"/>
      <c r="WZL204" s="223"/>
      <c r="WZM204" s="223"/>
      <c r="WZN204" s="223"/>
      <c r="WZO204" s="223"/>
      <c r="WZP204" s="223"/>
      <c r="WZQ204" s="223"/>
      <c r="WZR204" s="223"/>
      <c r="WZS204" s="223"/>
      <c r="WZT204" s="223"/>
      <c r="WZU204" s="223"/>
      <c r="WZV204" s="223"/>
      <c r="WZW204" s="223"/>
      <c r="WZX204" s="223"/>
      <c r="WZY204" s="223"/>
      <c r="WZZ204" s="223"/>
      <c r="XAA204" s="223"/>
      <c r="XAB204" s="223"/>
      <c r="XAC204" s="223"/>
      <c r="XAD204" s="223"/>
      <c r="XAE204" s="223"/>
      <c r="XAF204" s="223"/>
      <c r="XAG204" s="223"/>
      <c r="XAH204" s="223"/>
      <c r="XAI204" s="223"/>
      <c r="XAJ204" s="223"/>
      <c r="XAK204" s="223"/>
      <c r="XAL204" s="223"/>
      <c r="XAM204" s="223"/>
      <c r="XAN204" s="223"/>
      <c r="XAO204" s="223"/>
      <c r="XAP204" s="223"/>
      <c r="XAQ204" s="223"/>
      <c r="XAR204" s="223"/>
      <c r="XAS204" s="223"/>
      <c r="XAT204" s="223"/>
      <c r="XAU204" s="223"/>
      <c r="XAV204" s="223"/>
      <c r="XAW204" s="223"/>
      <c r="XAX204" s="223"/>
      <c r="XAY204" s="223"/>
      <c r="XAZ204" s="223"/>
      <c r="XBA204" s="223"/>
      <c r="XBB204" s="223"/>
      <c r="XBC204" s="223"/>
      <c r="XBD204" s="223"/>
      <c r="XBE204" s="223"/>
      <c r="XBF204" s="223"/>
      <c r="XBG204" s="223"/>
      <c r="XBH204" s="223"/>
      <c r="XBI204" s="223"/>
      <c r="XBJ204" s="223"/>
      <c r="XBK204" s="223"/>
      <c r="XBL204" s="223"/>
      <c r="XBM204" s="223"/>
      <c r="XBN204" s="223"/>
      <c r="XBO204" s="223"/>
      <c r="XBP204" s="223"/>
      <c r="XBQ204" s="223"/>
      <c r="XBR204" s="223"/>
      <c r="XBS204" s="223"/>
      <c r="XBT204" s="223"/>
      <c r="XBU204" s="223"/>
      <c r="XBV204" s="223"/>
      <c r="XBW204" s="223"/>
      <c r="XBX204" s="223"/>
      <c r="XBY204" s="223"/>
      <c r="XBZ204" s="223"/>
      <c r="XCA204" s="223"/>
      <c r="XCB204" s="223"/>
      <c r="XCC204" s="223"/>
      <c r="XCD204" s="223"/>
      <c r="XCE204" s="223"/>
      <c r="XCF204" s="223"/>
      <c r="XCG204" s="223"/>
      <c r="XCH204" s="223"/>
      <c r="XCI204" s="223"/>
      <c r="XCJ204" s="223"/>
      <c r="XCK204" s="223"/>
      <c r="XCL204" s="223"/>
      <c r="XCM204" s="223"/>
      <c r="XCN204" s="223"/>
      <c r="XCO204" s="223"/>
      <c r="XCP204" s="223"/>
      <c r="XCQ204" s="223"/>
      <c r="XCR204" s="223"/>
      <c r="XCS204" s="223"/>
      <c r="XCT204" s="223"/>
      <c r="XCU204" s="223"/>
      <c r="XCV204" s="223"/>
      <c r="XCW204" s="223"/>
      <c r="XCX204" s="223"/>
      <c r="XCY204" s="223"/>
      <c r="XCZ204" s="223"/>
      <c r="XDA204" s="223"/>
      <c r="XDB204" s="223"/>
      <c r="XDC204" s="223"/>
      <c r="XDD204" s="223"/>
      <c r="XDE204" s="223"/>
      <c r="XDF204" s="223"/>
      <c r="XDG204" s="223"/>
      <c r="XDH204" s="223"/>
      <c r="XDI204" s="223"/>
      <c r="XDJ204" s="223"/>
      <c r="XDK204" s="223"/>
      <c r="XDL204" s="223"/>
      <c r="XDM204" s="223"/>
      <c r="XDN204" s="223"/>
      <c r="XDO204" s="223"/>
      <c r="XDP204" s="223"/>
      <c r="XDQ204" s="223"/>
      <c r="XDR204" s="223"/>
      <c r="XDS204" s="223"/>
      <c r="XDT204" s="223"/>
      <c r="XDU204" s="223"/>
      <c r="XDV204" s="223"/>
      <c r="XDW204" s="223"/>
      <c r="XDX204" s="223"/>
    </row>
    <row r="205" spans="1:16352" s="172" customFormat="1" ht="24.9" customHeight="1">
      <c r="A205" s="254">
        <v>5</v>
      </c>
      <c r="B205" s="74">
        <v>5111008</v>
      </c>
      <c r="C205" s="75" t="s">
        <v>536</v>
      </c>
      <c r="D205" s="73">
        <f>SUM(E205:AM205)</f>
        <v>0</v>
      </c>
      <c r="E205" s="73">
        <f t="shared" ref="E205:AM205" si="125">SUMIF($B$283:$B$593,$B$5:$B$279,E$283:E$593)</f>
        <v>0</v>
      </c>
      <c r="F205" s="73">
        <f t="shared" si="125"/>
        <v>0</v>
      </c>
      <c r="G205" s="73">
        <f t="shared" si="125"/>
        <v>0</v>
      </c>
      <c r="H205" s="73">
        <f t="shared" si="125"/>
        <v>0</v>
      </c>
      <c r="I205" s="73">
        <f t="shared" si="125"/>
        <v>0</v>
      </c>
      <c r="J205" s="73">
        <f t="shared" si="125"/>
        <v>0</v>
      </c>
      <c r="K205" s="73">
        <f t="shared" si="125"/>
        <v>0</v>
      </c>
      <c r="L205" s="73">
        <f t="shared" si="125"/>
        <v>0</v>
      </c>
      <c r="M205" s="73">
        <f t="shared" si="125"/>
        <v>0</v>
      </c>
      <c r="N205" s="73">
        <f t="shared" si="125"/>
        <v>0</v>
      </c>
      <c r="O205" s="73">
        <f t="shared" si="125"/>
        <v>0</v>
      </c>
      <c r="P205" s="73">
        <f t="shared" si="125"/>
        <v>0</v>
      </c>
      <c r="Q205" s="73">
        <f t="shared" si="125"/>
        <v>0</v>
      </c>
      <c r="R205" s="73">
        <f t="shared" si="125"/>
        <v>0</v>
      </c>
      <c r="S205" s="73">
        <f t="shared" si="125"/>
        <v>0</v>
      </c>
      <c r="T205" s="73">
        <f t="shared" si="125"/>
        <v>0</v>
      </c>
      <c r="U205" s="73">
        <f t="shared" si="125"/>
        <v>0</v>
      </c>
      <c r="V205" s="73">
        <f t="shared" si="125"/>
        <v>0</v>
      </c>
      <c r="W205" s="73">
        <f t="shared" si="125"/>
        <v>0</v>
      </c>
      <c r="X205" s="73">
        <f t="shared" si="125"/>
        <v>0</v>
      </c>
      <c r="Y205" s="73">
        <f t="shared" si="125"/>
        <v>0</v>
      </c>
      <c r="Z205" s="73">
        <f t="shared" si="125"/>
        <v>0</v>
      </c>
      <c r="AA205" s="73">
        <f t="shared" si="125"/>
        <v>0</v>
      </c>
      <c r="AB205" s="73">
        <f t="shared" si="125"/>
        <v>0</v>
      </c>
      <c r="AC205" s="73">
        <f t="shared" si="125"/>
        <v>0</v>
      </c>
      <c r="AD205" s="73">
        <f t="shared" si="125"/>
        <v>0</v>
      </c>
      <c r="AE205" s="73">
        <f t="shared" si="125"/>
        <v>0</v>
      </c>
      <c r="AF205" s="73">
        <f t="shared" si="125"/>
        <v>0</v>
      </c>
      <c r="AG205" s="73">
        <f t="shared" si="125"/>
        <v>0</v>
      </c>
      <c r="AH205" s="73">
        <f t="shared" si="125"/>
        <v>0</v>
      </c>
      <c r="AI205" s="73">
        <f t="shared" si="125"/>
        <v>0</v>
      </c>
      <c r="AJ205" s="73">
        <f t="shared" si="125"/>
        <v>0</v>
      </c>
      <c r="AK205" s="73">
        <f t="shared" si="125"/>
        <v>0</v>
      </c>
      <c r="AL205" s="73">
        <f t="shared" si="125"/>
        <v>0</v>
      </c>
      <c r="AM205" s="73">
        <f t="shared" si="125"/>
        <v>0</v>
      </c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16352" s="172" customFormat="1" ht="24.9" customHeight="1">
      <c r="A206" s="254" t="s">
        <v>652</v>
      </c>
      <c r="B206" s="92"/>
      <c r="C206" s="93" t="s">
        <v>515</v>
      </c>
      <c r="D206" s="94">
        <f t="shared" ref="D206:AM206" si="126">+D207</f>
        <v>0</v>
      </c>
      <c r="E206" s="94">
        <f t="shared" si="126"/>
        <v>0</v>
      </c>
      <c r="F206" s="94">
        <f t="shared" si="126"/>
        <v>0</v>
      </c>
      <c r="G206" s="94">
        <f t="shared" si="126"/>
        <v>0</v>
      </c>
      <c r="H206" s="94">
        <f t="shared" si="126"/>
        <v>0</v>
      </c>
      <c r="I206" s="94">
        <f t="shared" si="126"/>
        <v>0</v>
      </c>
      <c r="J206" s="94">
        <f t="shared" si="126"/>
        <v>0</v>
      </c>
      <c r="K206" s="94">
        <f t="shared" si="126"/>
        <v>0</v>
      </c>
      <c r="L206" s="94">
        <f t="shared" si="126"/>
        <v>0</v>
      </c>
      <c r="M206" s="94">
        <f t="shared" si="126"/>
        <v>0</v>
      </c>
      <c r="N206" s="94">
        <f t="shared" si="126"/>
        <v>0</v>
      </c>
      <c r="O206" s="94">
        <f t="shared" si="126"/>
        <v>0</v>
      </c>
      <c r="P206" s="94">
        <f t="shared" si="126"/>
        <v>0</v>
      </c>
      <c r="Q206" s="94">
        <f t="shared" si="126"/>
        <v>0</v>
      </c>
      <c r="R206" s="94">
        <f t="shared" si="126"/>
        <v>0</v>
      </c>
      <c r="S206" s="94">
        <f t="shared" si="126"/>
        <v>0</v>
      </c>
      <c r="T206" s="94">
        <f t="shared" si="126"/>
        <v>0</v>
      </c>
      <c r="U206" s="94">
        <f t="shared" si="126"/>
        <v>0</v>
      </c>
      <c r="V206" s="94">
        <f t="shared" si="126"/>
        <v>0</v>
      </c>
      <c r="W206" s="94">
        <f t="shared" si="126"/>
        <v>0</v>
      </c>
      <c r="X206" s="94">
        <f t="shared" si="126"/>
        <v>0</v>
      </c>
      <c r="Y206" s="94">
        <f t="shared" si="126"/>
        <v>0</v>
      </c>
      <c r="Z206" s="94">
        <f t="shared" si="126"/>
        <v>0</v>
      </c>
      <c r="AA206" s="94">
        <f t="shared" si="126"/>
        <v>0</v>
      </c>
      <c r="AB206" s="94">
        <f t="shared" si="126"/>
        <v>0</v>
      </c>
      <c r="AC206" s="94">
        <f t="shared" si="126"/>
        <v>0</v>
      </c>
      <c r="AD206" s="94">
        <f t="shared" si="126"/>
        <v>0</v>
      </c>
      <c r="AE206" s="94">
        <f t="shared" si="126"/>
        <v>0</v>
      </c>
      <c r="AF206" s="94">
        <f t="shared" si="126"/>
        <v>0</v>
      </c>
      <c r="AG206" s="94">
        <f t="shared" si="126"/>
        <v>0</v>
      </c>
      <c r="AH206" s="94">
        <f t="shared" si="126"/>
        <v>0</v>
      </c>
      <c r="AI206" s="94">
        <f t="shared" si="126"/>
        <v>0</v>
      </c>
      <c r="AJ206" s="94">
        <f t="shared" si="126"/>
        <v>0</v>
      </c>
      <c r="AK206" s="94">
        <f t="shared" si="126"/>
        <v>0</v>
      </c>
      <c r="AL206" s="94">
        <f t="shared" si="126"/>
        <v>0</v>
      </c>
      <c r="AM206" s="94">
        <f t="shared" si="126"/>
        <v>0</v>
      </c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  <c r="DB206" s="223"/>
      <c r="DC206" s="223"/>
      <c r="DD206" s="223"/>
      <c r="DE206" s="223"/>
      <c r="DF206" s="223"/>
      <c r="DG206" s="223"/>
      <c r="DH206" s="223"/>
      <c r="DI206" s="223"/>
      <c r="DJ206" s="223"/>
      <c r="DK206" s="223"/>
      <c r="DL206" s="223"/>
      <c r="DM206" s="223"/>
      <c r="DN206" s="223"/>
      <c r="DO206" s="223"/>
      <c r="DP206" s="223"/>
      <c r="DQ206" s="223"/>
      <c r="DR206" s="223"/>
      <c r="DS206" s="223"/>
      <c r="DT206" s="223"/>
      <c r="DU206" s="223"/>
      <c r="DV206" s="223"/>
      <c r="DW206" s="223"/>
      <c r="DX206" s="223"/>
      <c r="DY206" s="223"/>
      <c r="DZ206" s="223"/>
      <c r="EA206" s="223"/>
      <c r="EB206" s="223"/>
      <c r="EC206" s="223"/>
      <c r="ED206" s="223"/>
      <c r="EE206" s="223"/>
      <c r="EF206" s="223"/>
      <c r="EG206" s="223"/>
      <c r="EH206" s="223"/>
      <c r="EI206" s="223"/>
      <c r="EJ206" s="223"/>
      <c r="EK206" s="223"/>
      <c r="EL206" s="223"/>
      <c r="EM206" s="223"/>
      <c r="EN206" s="223"/>
      <c r="EO206" s="223"/>
      <c r="EP206" s="223"/>
      <c r="EQ206" s="223"/>
      <c r="ER206" s="223"/>
      <c r="ES206" s="223"/>
      <c r="ET206" s="223"/>
      <c r="EU206" s="223"/>
      <c r="EV206" s="223"/>
      <c r="EW206" s="223"/>
      <c r="EX206" s="223"/>
      <c r="EY206" s="223"/>
      <c r="EZ206" s="223"/>
      <c r="FA206" s="223"/>
      <c r="FB206" s="223"/>
      <c r="FC206" s="223"/>
      <c r="FD206" s="223"/>
      <c r="FE206" s="223"/>
      <c r="FF206" s="223"/>
      <c r="FG206" s="223"/>
      <c r="FH206" s="223"/>
      <c r="FI206" s="223"/>
      <c r="FJ206" s="223"/>
      <c r="FK206" s="223"/>
      <c r="FL206" s="223"/>
      <c r="FM206" s="223"/>
      <c r="FN206" s="223"/>
      <c r="FO206" s="223"/>
      <c r="FP206" s="223"/>
      <c r="FQ206" s="223"/>
      <c r="FR206" s="223"/>
      <c r="FS206" s="223"/>
      <c r="FT206" s="223"/>
      <c r="FU206" s="223"/>
      <c r="FV206" s="223"/>
      <c r="FW206" s="223"/>
      <c r="FX206" s="223"/>
      <c r="FY206" s="223"/>
      <c r="FZ206" s="223"/>
      <c r="GA206" s="223"/>
      <c r="GB206" s="223"/>
      <c r="GC206" s="223"/>
      <c r="GD206" s="223"/>
      <c r="GE206" s="223"/>
      <c r="GF206" s="223"/>
      <c r="GG206" s="223"/>
      <c r="GH206" s="223"/>
      <c r="GI206" s="223"/>
      <c r="GJ206" s="223"/>
      <c r="GK206" s="223"/>
      <c r="GL206" s="223"/>
      <c r="GM206" s="223"/>
      <c r="GN206" s="223"/>
      <c r="GO206" s="223"/>
      <c r="GP206" s="223"/>
      <c r="GQ206" s="223"/>
      <c r="GR206" s="223"/>
      <c r="GS206" s="223"/>
      <c r="GT206" s="223"/>
      <c r="GU206" s="223"/>
      <c r="GV206" s="223"/>
      <c r="GW206" s="223"/>
      <c r="GX206" s="223"/>
      <c r="GY206" s="223"/>
      <c r="GZ206" s="223"/>
      <c r="HA206" s="223"/>
      <c r="HB206" s="223"/>
      <c r="HC206" s="223"/>
      <c r="HD206" s="223"/>
      <c r="HE206" s="223"/>
      <c r="HF206" s="223"/>
      <c r="HG206" s="223"/>
      <c r="HH206" s="223"/>
      <c r="HI206" s="223"/>
      <c r="HJ206" s="223"/>
      <c r="HK206" s="223"/>
      <c r="HL206" s="223"/>
      <c r="HM206" s="223"/>
      <c r="HN206" s="223"/>
      <c r="HO206" s="223"/>
      <c r="HP206" s="223"/>
      <c r="HQ206" s="223"/>
      <c r="HR206" s="223"/>
      <c r="HS206" s="223"/>
      <c r="HT206" s="223"/>
      <c r="HU206" s="223"/>
      <c r="HV206" s="223"/>
      <c r="HW206" s="223"/>
      <c r="HX206" s="223"/>
      <c r="HY206" s="223"/>
      <c r="HZ206" s="223"/>
      <c r="IA206" s="223"/>
      <c r="IB206" s="223"/>
      <c r="IC206" s="223"/>
      <c r="ID206" s="223"/>
      <c r="IE206" s="223"/>
      <c r="IF206" s="223"/>
      <c r="IG206" s="223"/>
      <c r="IH206" s="223"/>
      <c r="II206" s="223"/>
      <c r="IJ206" s="223"/>
      <c r="IK206" s="223"/>
      <c r="IL206" s="223"/>
      <c r="IM206" s="223"/>
      <c r="IN206" s="223"/>
      <c r="IO206" s="223"/>
      <c r="IP206" s="223"/>
      <c r="IQ206" s="223"/>
      <c r="IR206" s="223"/>
      <c r="IS206" s="223"/>
      <c r="IT206" s="223"/>
      <c r="IU206" s="223"/>
      <c r="IV206" s="223"/>
      <c r="IW206" s="223"/>
      <c r="IX206" s="223"/>
      <c r="IY206" s="223"/>
      <c r="IZ206" s="223"/>
      <c r="JA206" s="223"/>
      <c r="JB206" s="223"/>
      <c r="JC206" s="223"/>
      <c r="JD206" s="223"/>
      <c r="JE206" s="223"/>
      <c r="JF206" s="223"/>
      <c r="JG206" s="223"/>
      <c r="JH206" s="223"/>
      <c r="JI206" s="223"/>
      <c r="JJ206" s="223"/>
      <c r="JK206" s="223"/>
      <c r="JL206" s="223"/>
      <c r="JM206" s="223"/>
      <c r="JN206" s="223"/>
      <c r="JO206" s="223"/>
      <c r="JP206" s="223"/>
      <c r="JQ206" s="223"/>
      <c r="JR206" s="223"/>
      <c r="JS206" s="223"/>
      <c r="JT206" s="223"/>
      <c r="JU206" s="223"/>
      <c r="JV206" s="223"/>
      <c r="JW206" s="223"/>
      <c r="JX206" s="223"/>
      <c r="JY206" s="223"/>
      <c r="JZ206" s="223"/>
      <c r="KA206" s="223"/>
      <c r="KB206" s="223"/>
      <c r="KC206" s="223"/>
      <c r="KD206" s="223"/>
      <c r="KE206" s="223"/>
      <c r="KF206" s="223"/>
      <c r="KG206" s="223"/>
      <c r="KH206" s="223"/>
      <c r="KI206" s="223"/>
      <c r="KJ206" s="223"/>
      <c r="KK206" s="223"/>
      <c r="KL206" s="223"/>
      <c r="KM206" s="223"/>
      <c r="KN206" s="223"/>
      <c r="KO206" s="223"/>
      <c r="KP206" s="223"/>
      <c r="KQ206" s="223"/>
      <c r="KR206" s="223"/>
      <c r="KS206" s="223"/>
      <c r="KT206" s="223"/>
      <c r="KU206" s="223"/>
      <c r="KV206" s="223"/>
      <c r="KW206" s="223"/>
      <c r="KX206" s="223"/>
      <c r="KY206" s="223"/>
      <c r="KZ206" s="223"/>
      <c r="LA206" s="223"/>
      <c r="LB206" s="223"/>
      <c r="LC206" s="223"/>
      <c r="LD206" s="223"/>
      <c r="LE206" s="223"/>
      <c r="LF206" s="223"/>
      <c r="LG206" s="223"/>
      <c r="LH206" s="223"/>
      <c r="LI206" s="223"/>
      <c r="LJ206" s="223"/>
      <c r="LK206" s="223"/>
      <c r="LL206" s="223"/>
      <c r="LM206" s="223"/>
      <c r="LN206" s="223"/>
      <c r="LO206" s="223"/>
      <c r="LP206" s="223"/>
      <c r="LQ206" s="223"/>
      <c r="LR206" s="223"/>
      <c r="LS206" s="223"/>
      <c r="LT206" s="223"/>
      <c r="LU206" s="223"/>
      <c r="LV206" s="223"/>
      <c r="LW206" s="223"/>
      <c r="LX206" s="223"/>
      <c r="LY206" s="223"/>
      <c r="LZ206" s="223"/>
      <c r="MA206" s="223"/>
      <c r="MB206" s="223"/>
      <c r="MC206" s="223"/>
      <c r="MD206" s="223"/>
      <c r="ME206" s="223"/>
      <c r="MF206" s="223"/>
      <c r="MG206" s="223"/>
      <c r="MH206" s="223"/>
      <c r="MI206" s="223"/>
      <c r="MJ206" s="223"/>
      <c r="MK206" s="223"/>
      <c r="ML206" s="223"/>
      <c r="MM206" s="223"/>
      <c r="MN206" s="223"/>
      <c r="MO206" s="223"/>
      <c r="MP206" s="223"/>
      <c r="MQ206" s="223"/>
      <c r="MR206" s="223"/>
      <c r="MS206" s="223"/>
      <c r="MT206" s="223"/>
      <c r="MU206" s="223"/>
      <c r="MV206" s="223"/>
      <c r="MW206" s="223"/>
      <c r="MX206" s="223"/>
      <c r="MY206" s="223"/>
      <c r="MZ206" s="223"/>
      <c r="NA206" s="223"/>
      <c r="NB206" s="223"/>
      <c r="NC206" s="223"/>
      <c r="ND206" s="223"/>
      <c r="NE206" s="223"/>
      <c r="NF206" s="223"/>
      <c r="NG206" s="223"/>
      <c r="NH206" s="223"/>
      <c r="NI206" s="223"/>
      <c r="NJ206" s="223"/>
      <c r="NK206" s="223"/>
      <c r="NL206" s="223"/>
      <c r="NM206" s="223"/>
      <c r="NN206" s="223"/>
      <c r="NO206" s="223"/>
      <c r="NP206" s="223"/>
      <c r="NQ206" s="223"/>
      <c r="NR206" s="223"/>
      <c r="NS206" s="223"/>
      <c r="NT206" s="223"/>
      <c r="NU206" s="223"/>
      <c r="NV206" s="223"/>
      <c r="NW206" s="223"/>
      <c r="NX206" s="223"/>
      <c r="NY206" s="223"/>
      <c r="NZ206" s="223"/>
      <c r="OA206" s="223"/>
      <c r="OB206" s="223"/>
      <c r="OC206" s="223"/>
      <c r="OD206" s="223"/>
      <c r="OE206" s="223"/>
      <c r="OF206" s="223"/>
      <c r="OG206" s="223"/>
      <c r="OH206" s="223"/>
      <c r="OI206" s="223"/>
      <c r="OJ206" s="223"/>
      <c r="OK206" s="223"/>
      <c r="OL206" s="223"/>
      <c r="OM206" s="223"/>
      <c r="ON206" s="223"/>
      <c r="OO206" s="223"/>
      <c r="OP206" s="223"/>
      <c r="OQ206" s="223"/>
      <c r="OR206" s="223"/>
      <c r="OS206" s="223"/>
      <c r="OT206" s="223"/>
      <c r="OU206" s="223"/>
      <c r="OV206" s="223"/>
      <c r="OW206" s="223"/>
      <c r="OX206" s="223"/>
      <c r="OY206" s="223"/>
      <c r="OZ206" s="223"/>
      <c r="PA206" s="223"/>
      <c r="PB206" s="223"/>
      <c r="PC206" s="223"/>
      <c r="PD206" s="223"/>
      <c r="PE206" s="223"/>
      <c r="PF206" s="223"/>
      <c r="PG206" s="223"/>
      <c r="PH206" s="223"/>
      <c r="PI206" s="223"/>
      <c r="PJ206" s="223"/>
      <c r="PK206" s="223"/>
      <c r="PL206" s="223"/>
      <c r="PM206" s="223"/>
      <c r="PN206" s="223"/>
      <c r="PO206" s="223"/>
      <c r="PP206" s="223"/>
      <c r="PQ206" s="223"/>
      <c r="PR206" s="223"/>
      <c r="PS206" s="223"/>
      <c r="PT206" s="223"/>
      <c r="PU206" s="223"/>
      <c r="PV206" s="223"/>
      <c r="PW206" s="223"/>
      <c r="PX206" s="223"/>
      <c r="PY206" s="223"/>
      <c r="PZ206" s="223"/>
      <c r="QA206" s="223"/>
      <c r="QB206" s="223"/>
      <c r="QC206" s="223"/>
      <c r="QD206" s="223"/>
      <c r="QE206" s="223"/>
      <c r="QF206" s="223"/>
      <c r="QG206" s="223"/>
      <c r="QH206" s="223"/>
      <c r="QI206" s="223"/>
      <c r="QJ206" s="223"/>
      <c r="QK206" s="223"/>
      <c r="QL206" s="223"/>
      <c r="QM206" s="223"/>
      <c r="QN206" s="223"/>
      <c r="QO206" s="223"/>
      <c r="QP206" s="223"/>
      <c r="QQ206" s="223"/>
      <c r="QR206" s="223"/>
      <c r="QS206" s="223"/>
      <c r="QT206" s="223"/>
      <c r="QU206" s="223"/>
      <c r="QV206" s="223"/>
      <c r="QW206" s="223"/>
      <c r="QX206" s="223"/>
      <c r="QY206" s="223"/>
      <c r="QZ206" s="223"/>
      <c r="RA206" s="223"/>
      <c r="RB206" s="223"/>
      <c r="RC206" s="223"/>
      <c r="RD206" s="223"/>
      <c r="RE206" s="223"/>
      <c r="RF206" s="223"/>
      <c r="RG206" s="223"/>
      <c r="RH206" s="223"/>
      <c r="RI206" s="223"/>
      <c r="RJ206" s="223"/>
      <c r="RK206" s="223"/>
      <c r="RL206" s="223"/>
      <c r="RM206" s="223"/>
      <c r="RN206" s="223"/>
      <c r="RO206" s="223"/>
      <c r="RP206" s="223"/>
      <c r="RQ206" s="223"/>
      <c r="RR206" s="223"/>
      <c r="RS206" s="223"/>
      <c r="RT206" s="223"/>
      <c r="RU206" s="223"/>
      <c r="RV206" s="223"/>
      <c r="RW206" s="223"/>
      <c r="RX206" s="223"/>
      <c r="RY206" s="223"/>
      <c r="RZ206" s="223"/>
      <c r="SA206" s="223"/>
      <c r="SB206" s="223"/>
      <c r="SC206" s="223"/>
      <c r="SD206" s="223"/>
      <c r="SE206" s="223"/>
      <c r="SF206" s="223"/>
      <c r="SG206" s="223"/>
      <c r="SH206" s="223"/>
      <c r="SI206" s="223"/>
      <c r="SJ206" s="223"/>
      <c r="SK206" s="223"/>
      <c r="SL206" s="223"/>
      <c r="SM206" s="223"/>
      <c r="SN206" s="223"/>
      <c r="SO206" s="223"/>
      <c r="SP206" s="223"/>
      <c r="SQ206" s="223"/>
      <c r="SR206" s="223"/>
      <c r="SS206" s="223"/>
      <c r="ST206" s="223"/>
      <c r="SU206" s="223"/>
      <c r="SV206" s="223"/>
      <c r="SW206" s="223"/>
      <c r="SX206" s="223"/>
      <c r="SY206" s="223"/>
      <c r="SZ206" s="223"/>
      <c r="TA206" s="223"/>
      <c r="TB206" s="223"/>
      <c r="TC206" s="223"/>
      <c r="TD206" s="223"/>
      <c r="TE206" s="223"/>
      <c r="TF206" s="223"/>
      <c r="TG206" s="223"/>
      <c r="TH206" s="223"/>
      <c r="TI206" s="223"/>
      <c r="TJ206" s="223"/>
      <c r="TK206" s="223"/>
      <c r="TL206" s="223"/>
      <c r="TM206" s="223"/>
      <c r="TN206" s="223"/>
      <c r="TO206" s="223"/>
      <c r="TP206" s="223"/>
      <c r="TQ206" s="223"/>
      <c r="TR206" s="223"/>
      <c r="TS206" s="223"/>
      <c r="TT206" s="223"/>
      <c r="TU206" s="223"/>
      <c r="TV206" s="223"/>
      <c r="TW206" s="223"/>
      <c r="TX206" s="223"/>
      <c r="TY206" s="223"/>
      <c r="TZ206" s="223"/>
      <c r="UA206" s="223"/>
      <c r="UB206" s="223"/>
      <c r="UC206" s="223"/>
      <c r="UD206" s="223"/>
      <c r="UE206" s="223"/>
      <c r="UF206" s="223"/>
      <c r="UG206" s="223"/>
      <c r="UH206" s="223"/>
      <c r="UI206" s="223"/>
      <c r="UJ206" s="223"/>
      <c r="UK206" s="223"/>
      <c r="UL206" s="223"/>
      <c r="UM206" s="223"/>
      <c r="UN206" s="223"/>
      <c r="UO206" s="223"/>
      <c r="UP206" s="223"/>
      <c r="UQ206" s="223"/>
      <c r="UR206" s="223"/>
      <c r="US206" s="223"/>
      <c r="UT206" s="223"/>
      <c r="UU206" s="223"/>
      <c r="UV206" s="223"/>
      <c r="UW206" s="223"/>
      <c r="UX206" s="223"/>
      <c r="UY206" s="223"/>
      <c r="UZ206" s="223"/>
      <c r="VA206" s="223"/>
      <c r="VB206" s="223"/>
      <c r="VC206" s="223"/>
      <c r="VD206" s="223"/>
      <c r="VE206" s="223"/>
      <c r="VF206" s="223"/>
      <c r="VG206" s="223"/>
      <c r="VH206" s="223"/>
      <c r="VI206" s="223"/>
      <c r="VJ206" s="223"/>
      <c r="VK206" s="223"/>
      <c r="VL206" s="223"/>
      <c r="VM206" s="223"/>
      <c r="VN206" s="223"/>
      <c r="VO206" s="223"/>
      <c r="VP206" s="223"/>
      <c r="VQ206" s="223"/>
      <c r="VR206" s="223"/>
      <c r="VS206" s="223"/>
      <c r="VT206" s="223"/>
      <c r="VU206" s="223"/>
      <c r="VV206" s="223"/>
      <c r="VW206" s="223"/>
      <c r="VX206" s="223"/>
      <c r="VY206" s="223"/>
      <c r="VZ206" s="223"/>
      <c r="WA206" s="223"/>
      <c r="WB206" s="223"/>
      <c r="WC206" s="223"/>
      <c r="WD206" s="223"/>
      <c r="WE206" s="223"/>
      <c r="WF206" s="223"/>
      <c r="WG206" s="223"/>
      <c r="WH206" s="223"/>
      <c r="WI206" s="223"/>
      <c r="WJ206" s="223"/>
      <c r="WK206" s="223"/>
      <c r="WL206" s="223"/>
      <c r="WM206" s="223"/>
      <c r="WN206" s="223"/>
      <c r="WO206" s="223"/>
      <c r="WP206" s="223"/>
      <c r="WQ206" s="223"/>
      <c r="WR206" s="223"/>
      <c r="WS206" s="223"/>
      <c r="WT206" s="223"/>
      <c r="WU206" s="223"/>
      <c r="WV206" s="223"/>
      <c r="WW206" s="223"/>
      <c r="WX206" s="223"/>
      <c r="WY206" s="223"/>
      <c r="WZ206" s="223"/>
      <c r="XA206" s="223"/>
      <c r="XB206" s="223"/>
      <c r="XC206" s="223"/>
      <c r="XD206" s="223"/>
      <c r="XE206" s="223"/>
      <c r="XF206" s="223"/>
      <c r="XG206" s="223"/>
      <c r="XH206" s="223"/>
      <c r="XI206" s="223"/>
      <c r="XJ206" s="223"/>
      <c r="XK206" s="223"/>
      <c r="XL206" s="223"/>
      <c r="XM206" s="223"/>
      <c r="XN206" s="223"/>
      <c r="XO206" s="223"/>
      <c r="XP206" s="223"/>
      <c r="XQ206" s="223"/>
      <c r="XR206" s="223"/>
      <c r="XS206" s="223"/>
      <c r="XT206" s="223"/>
      <c r="XU206" s="223"/>
      <c r="XV206" s="223"/>
      <c r="XW206" s="223"/>
      <c r="XX206" s="223"/>
      <c r="XY206" s="223"/>
      <c r="XZ206" s="223"/>
      <c r="YA206" s="223"/>
      <c r="YB206" s="223"/>
      <c r="YC206" s="223"/>
      <c r="YD206" s="223"/>
      <c r="YE206" s="223"/>
      <c r="YF206" s="223"/>
      <c r="YG206" s="223"/>
      <c r="YH206" s="223"/>
      <c r="YI206" s="223"/>
      <c r="YJ206" s="223"/>
      <c r="YK206" s="223"/>
      <c r="YL206" s="223"/>
      <c r="YM206" s="223"/>
      <c r="YN206" s="223"/>
      <c r="YO206" s="223"/>
      <c r="YP206" s="223"/>
      <c r="YQ206" s="223"/>
      <c r="YR206" s="223"/>
      <c r="YS206" s="223"/>
      <c r="YT206" s="223"/>
      <c r="YU206" s="223"/>
      <c r="YV206" s="223"/>
      <c r="YW206" s="223"/>
      <c r="YX206" s="223"/>
      <c r="YY206" s="223"/>
      <c r="YZ206" s="223"/>
      <c r="ZA206" s="223"/>
      <c r="ZB206" s="223"/>
      <c r="ZC206" s="223"/>
      <c r="ZD206" s="223"/>
      <c r="ZE206" s="223"/>
      <c r="ZF206" s="223"/>
      <c r="ZG206" s="223"/>
      <c r="ZH206" s="223"/>
      <c r="ZI206" s="223"/>
      <c r="ZJ206" s="223"/>
      <c r="ZK206" s="223"/>
      <c r="ZL206" s="223"/>
      <c r="ZM206" s="223"/>
      <c r="ZN206" s="223"/>
      <c r="ZO206" s="223"/>
      <c r="ZP206" s="223"/>
      <c r="ZQ206" s="223"/>
      <c r="ZR206" s="223"/>
      <c r="ZS206" s="223"/>
      <c r="ZT206" s="223"/>
      <c r="ZU206" s="223"/>
      <c r="ZV206" s="223"/>
      <c r="ZW206" s="223"/>
      <c r="ZX206" s="223"/>
      <c r="ZY206" s="223"/>
      <c r="ZZ206" s="223"/>
      <c r="AAA206" s="223"/>
      <c r="AAB206" s="223"/>
      <c r="AAC206" s="223"/>
      <c r="AAD206" s="223"/>
      <c r="AAE206" s="223"/>
      <c r="AAF206" s="223"/>
      <c r="AAG206" s="223"/>
      <c r="AAH206" s="223"/>
      <c r="AAI206" s="223"/>
      <c r="AAJ206" s="223"/>
      <c r="AAK206" s="223"/>
      <c r="AAL206" s="223"/>
      <c r="AAM206" s="223"/>
      <c r="AAN206" s="223"/>
      <c r="AAO206" s="223"/>
      <c r="AAP206" s="223"/>
      <c r="AAQ206" s="223"/>
      <c r="AAR206" s="223"/>
      <c r="AAS206" s="223"/>
      <c r="AAT206" s="223"/>
      <c r="AAU206" s="223"/>
      <c r="AAV206" s="223"/>
      <c r="AAW206" s="223"/>
      <c r="AAX206" s="223"/>
      <c r="AAY206" s="223"/>
      <c r="AAZ206" s="223"/>
      <c r="ABA206" s="223"/>
      <c r="ABB206" s="223"/>
      <c r="ABC206" s="223"/>
      <c r="ABD206" s="223"/>
      <c r="ABE206" s="223"/>
      <c r="ABF206" s="223"/>
      <c r="ABG206" s="223"/>
      <c r="ABH206" s="223"/>
      <c r="ABI206" s="223"/>
      <c r="ABJ206" s="223"/>
      <c r="ABK206" s="223"/>
      <c r="ABL206" s="223"/>
      <c r="ABM206" s="223"/>
      <c r="ABN206" s="223"/>
      <c r="ABO206" s="223"/>
      <c r="ABP206" s="223"/>
      <c r="ABQ206" s="223"/>
      <c r="ABR206" s="223"/>
      <c r="ABS206" s="223"/>
      <c r="ABT206" s="223"/>
      <c r="ABU206" s="223"/>
      <c r="ABV206" s="223"/>
      <c r="ABW206" s="223"/>
      <c r="ABX206" s="223"/>
      <c r="ABY206" s="223"/>
      <c r="ABZ206" s="223"/>
      <c r="ACA206" s="223"/>
      <c r="ACB206" s="223"/>
      <c r="ACC206" s="223"/>
      <c r="ACD206" s="223"/>
      <c r="ACE206" s="223"/>
      <c r="ACF206" s="223"/>
      <c r="ACG206" s="223"/>
      <c r="ACH206" s="223"/>
      <c r="ACI206" s="223"/>
      <c r="ACJ206" s="223"/>
      <c r="ACK206" s="223"/>
      <c r="ACL206" s="223"/>
      <c r="ACM206" s="223"/>
      <c r="ACN206" s="223"/>
      <c r="ACO206" s="223"/>
      <c r="ACP206" s="223"/>
      <c r="ACQ206" s="223"/>
      <c r="ACR206" s="223"/>
      <c r="ACS206" s="223"/>
      <c r="ACT206" s="223"/>
      <c r="ACU206" s="223"/>
      <c r="ACV206" s="223"/>
      <c r="ACW206" s="223"/>
      <c r="ACX206" s="223"/>
      <c r="ACY206" s="223"/>
      <c r="ACZ206" s="223"/>
      <c r="ADA206" s="223"/>
      <c r="ADB206" s="223"/>
      <c r="ADC206" s="223"/>
      <c r="ADD206" s="223"/>
      <c r="ADE206" s="223"/>
      <c r="ADF206" s="223"/>
      <c r="ADG206" s="223"/>
      <c r="ADH206" s="223"/>
      <c r="ADI206" s="223"/>
      <c r="ADJ206" s="223"/>
      <c r="ADK206" s="223"/>
      <c r="ADL206" s="223"/>
      <c r="ADM206" s="223"/>
      <c r="ADN206" s="223"/>
      <c r="ADO206" s="223"/>
      <c r="ADP206" s="223"/>
      <c r="ADQ206" s="223"/>
      <c r="ADR206" s="223"/>
      <c r="ADS206" s="223"/>
      <c r="ADT206" s="223"/>
      <c r="ADU206" s="223"/>
      <c r="ADV206" s="223"/>
      <c r="ADW206" s="223"/>
      <c r="ADX206" s="223"/>
      <c r="ADY206" s="223"/>
      <c r="ADZ206" s="223"/>
      <c r="AEA206" s="223"/>
      <c r="AEB206" s="223"/>
      <c r="AEC206" s="223"/>
      <c r="AED206" s="223"/>
      <c r="AEE206" s="223"/>
      <c r="AEF206" s="223"/>
      <c r="AEG206" s="223"/>
      <c r="AEH206" s="223"/>
      <c r="AEI206" s="223"/>
      <c r="AEJ206" s="223"/>
      <c r="AEK206" s="223"/>
      <c r="AEL206" s="223"/>
      <c r="AEM206" s="223"/>
      <c r="AEN206" s="223"/>
      <c r="AEO206" s="223"/>
      <c r="AEP206" s="223"/>
      <c r="AEQ206" s="223"/>
      <c r="AER206" s="223"/>
      <c r="AES206" s="223"/>
      <c r="AET206" s="223"/>
      <c r="AEU206" s="223"/>
      <c r="AEV206" s="223"/>
      <c r="AEW206" s="223"/>
      <c r="AEX206" s="223"/>
      <c r="AEY206" s="223"/>
      <c r="AEZ206" s="223"/>
      <c r="AFA206" s="223"/>
      <c r="AFB206" s="223"/>
      <c r="AFC206" s="223"/>
      <c r="AFD206" s="223"/>
      <c r="AFE206" s="223"/>
      <c r="AFF206" s="223"/>
      <c r="AFG206" s="223"/>
      <c r="AFH206" s="223"/>
      <c r="AFI206" s="223"/>
      <c r="AFJ206" s="223"/>
      <c r="AFK206" s="223"/>
      <c r="AFL206" s="223"/>
      <c r="AFM206" s="223"/>
      <c r="AFN206" s="223"/>
      <c r="AFO206" s="223"/>
      <c r="AFP206" s="223"/>
      <c r="AFQ206" s="223"/>
      <c r="AFR206" s="223"/>
      <c r="AFS206" s="223"/>
      <c r="AFT206" s="223"/>
      <c r="AFU206" s="223"/>
      <c r="AFV206" s="223"/>
      <c r="AFW206" s="223"/>
      <c r="AFX206" s="223"/>
      <c r="AFY206" s="223"/>
      <c r="AFZ206" s="223"/>
      <c r="AGA206" s="223"/>
      <c r="AGB206" s="223"/>
      <c r="AGC206" s="223"/>
      <c r="AGD206" s="223"/>
      <c r="AGE206" s="223"/>
      <c r="AGF206" s="223"/>
      <c r="AGG206" s="223"/>
      <c r="AGH206" s="223"/>
      <c r="AGI206" s="223"/>
      <c r="AGJ206" s="223"/>
      <c r="AGK206" s="223"/>
      <c r="AGL206" s="223"/>
      <c r="AGM206" s="223"/>
      <c r="AGN206" s="223"/>
      <c r="AGO206" s="223"/>
      <c r="AGP206" s="223"/>
      <c r="AGQ206" s="223"/>
      <c r="AGR206" s="223"/>
      <c r="AGS206" s="223"/>
      <c r="AGT206" s="223"/>
      <c r="AGU206" s="223"/>
      <c r="AGV206" s="223"/>
      <c r="AGW206" s="223"/>
      <c r="AGX206" s="223"/>
      <c r="AGY206" s="223"/>
      <c r="AGZ206" s="223"/>
      <c r="AHA206" s="223"/>
      <c r="AHB206" s="223"/>
      <c r="AHC206" s="223"/>
      <c r="AHD206" s="223"/>
      <c r="AHE206" s="223"/>
      <c r="AHF206" s="223"/>
      <c r="AHG206" s="223"/>
      <c r="AHH206" s="223"/>
      <c r="AHI206" s="223"/>
      <c r="AHJ206" s="223"/>
      <c r="AHK206" s="223"/>
      <c r="AHL206" s="223"/>
      <c r="AHM206" s="223"/>
      <c r="AHN206" s="223"/>
      <c r="AHO206" s="223"/>
      <c r="AHP206" s="223"/>
      <c r="AHQ206" s="223"/>
      <c r="AHR206" s="223"/>
      <c r="AHS206" s="223"/>
      <c r="AHT206" s="223"/>
      <c r="AHU206" s="223"/>
      <c r="AHV206" s="223"/>
      <c r="AHW206" s="223"/>
      <c r="AHX206" s="223"/>
      <c r="AHY206" s="223"/>
      <c r="AHZ206" s="223"/>
      <c r="AIA206" s="223"/>
      <c r="AIB206" s="223"/>
      <c r="AIC206" s="223"/>
      <c r="AID206" s="223"/>
      <c r="AIE206" s="223"/>
      <c r="AIF206" s="223"/>
      <c r="AIG206" s="223"/>
      <c r="AIH206" s="223"/>
      <c r="AII206" s="223"/>
      <c r="AIJ206" s="223"/>
      <c r="AIK206" s="223"/>
      <c r="AIL206" s="223"/>
      <c r="AIM206" s="223"/>
      <c r="AIN206" s="223"/>
      <c r="AIO206" s="223"/>
      <c r="AIP206" s="223"/>
      <c r="AIQ206" s="223"/>
      <c r="AIR206" s="223"/>
      <c r="AIS206" s="223"/>
      <c r="AIT206" s="223"/>
      <c r="AIU206" s="223"/>
      <c r="AIV206" s="223"/>
      <c r="AIW206" s="223"/>
      <c r="AIX206" s="223"/>
      <c r="AIY206" s="223"/>
      <c r="AIZ206" s="223"/>
      <c r="AJA206" s="223"/>
      <c r="AJB206" s="223"/>
      <c r="AJC206" s="223"/>
      <c r="AJD206" s="223"/>
      <c r="AJE206" s="223"/>
      <c r="AJF206" s="223"/>
      <c r="AJG206" s="223"/>
      <c r="AJH206" s="223"/>
      <c r="AJI206" s="223"/>
      <c r="AJJ206" s="223"/>
      <c r="AJK206" s="223"/>
      <c r="AJL206" s="223"/>
      <c r="AJM206" s="223"/>
      <c r="AJN206" s="223"/>
      <c r="AJO206" s="223"/>
      <c r="AJP206" s="223"/>
      <c r="AJQ206" s="223"/>
      <c r="AJR206" s="223"/>
      <c r="AJS206" s="223"/>
      <c r="AJT206" s="223"/>
      <c r="AJU206" s="223"/>
      <c r="AJV206" s="223"/>
      <c r="AJW206" s="223"/>
      <c r="AJX206" s="223"/>
      <c r="AJY206" s="223"/>
      <c r="AJZ206" s="223"/>
      <c r="AKA206" s="223"/>
      <c r="AKB206" s="223"/>
      <c r="AKC206" s="223"/>
      <c r="AKD206" s="223"/>
      <c r="AKE206" s="223"/>
      <c r="AKF206" s="223"/>
      <c r="AKG206" s="223"/>
      <c r="AKH206" s="223"/>
      <c r="AKI206" s="223"/>
      <c r="AKJ206" s="223"/>
      <c r="AKK206" s="223"/>
      <c r="AKL206" s="223"/>
      <c r="AKM206" s="223"/>
      <c r="AKN206" s="223"/>
      <c r="AKO206" s="223"/>
      <c r="AKP206" s="223"/>
      <c r="AKQ206" s="223"/>
      <c r="AKR206" s="223"/>
      <c r="AKS206" s="223"/>
      <c r="AKT206" s="223"/>
      <c r="AKU206" s="223"/>
      <c r="AKV206" s="223"/>
      <c r="AKW206" s="223"/>
      <c r="AKX206" s="223"/>
      <c r="AKY206" s="223"/>
      <c r="AKZ206" s="223"/>
      <c r="ALA206" s="223"/>
      <c r="ALB206" s="223"/>
      <c r="ALC206" s="223"/>
      <c r="ALD206" s="223"/>
      <c r="ALE206" s="223"/>
      <c r="ALF206" s="223"/>
      <c r="ALG206" s="223"/>
      <c r="ALH206" s="223"/>
      <c r="ALI206" s="223"/>
      <c r="ALJ206" s="223"/>
      <c r="ALK206" s="223"/>
      <c r="ALL206" s="223"/>
      <c r="ALM206" s="223"/>
      <c r="ALN206" s="223"/>
      <c r="ALO206" s="223"/>
      <c r="ALP206" s="223"/>
      <c r="ALQ206" s="223"/>
      <c r="ALR206" s="223"/>
      <c r="ALS206" s="223"/>
      <c r="ALT206" s="223"/>
      <c r="ALU206" s="223"/>
      <c r="ALV206" s="223"/>
      <c r="ALW206" s="223"/>
      <c r="ALX206" s="223"/>
      <c r="ALY206" s="223"/>
      <c r="ALZ206" s="223"/>
      <c r="AMA206" s="223"/>
      <c r="AMB206" s="223"/>
      <c r="AMC206" s="223"/>
      <c r="AMD206" s="223"/>
      <c r="AME206" s="223"/>
      <c r="AMF206" s="223"/>
      <c r="AMG206" s="223"/>
      <c r="AMH206" s="223"/>
      <c r="AMI206" s="223"/>
      <c r="AMJ206" s="223"/>
      <c r="AMK206" s="223"/>
      <c r="AML206" s="223"/>
      <c r="AMM206" s="223"/>
      <c r="AMN206" s="223"/>
      <c r="AMO206" s="223"/>
      <c r="AMP206" s="223"/>
      <c r="AMQ206" s="223"/>
      <c r="AMR206" s="223"/>
      <c r="AMS206" s="223"/>
      <c r="AMT206" s="223"/>
      <c r="AMU206" s="223"/>
      <c r="AMV206" s="223"/>
      <c r="AMW206" s="223"/>
      <c r="AMX206" s="223"/>
      <c r="AMY206" s="223"/>
      <c r="AMZ206" s="223"/>
      <c r="ANA206" s="223"/>
      <c r="ANB206" s="223"/>
      <c r="ANC206" s="223"/>
      <c r="AND206" s="223"/>
      <c r="ANE206" s="223"/>
      <c r="ANF206" s="223"/>
      <c r="ANG206" s="223"/>
      <c r="ANH206" s="223"/>
      <c r="ANI206" s="223"/>
      <c r="ANJ206" s="223"/>
      <c r="ANK206" s="223"/>
      <c r="ANL206" s="223"/>
      <c r="ANM206" s="223"/>
      <c r="ANN206" s="223"/>
      <c r="ANO206" s="223"/>
      <c r="ANP206" s="223"/>
      <c r="ANQ206" s="223"/>
      <c r="ANR206" s="223"/>
      <c r="ANS206" s="223"/>
      <c r="ANT206" s="223"/>
      <c r="ANU206" s="223"/>
      <c r="ANV206" s="223"/>
      <c r="ANW206" s="223"/>
      <c r="ANX206" s="223"/>
      <c r="ANY206" s="223"/>
      <c r="ANZ206" s="223"/>
      <c r="AOA206" s="223"/>
      <c r="AOB206" s="223"/>
      <c r="AOC206" s="223"/>
      <c r="AOD206" s="223"/>
      <c r="AOE206" s="223"/>
      <c r="AOF206" s="223"/>
      <c r="AOG206" s="223"/>
      <c r="AOH206" s="223"/>
      <c r="AOI206" s="223"/>
      <c r="AOJ206" s="223"/>
      <c r="AOK206" s="223"/>
      <c r="AOL206" s="223"/>
      <c r="AOM206" s="223"/>
      <c r="AON206" s="223"/>
      <c r="AOO206" s="223"/>
      <c r="AOP206" s="223"/>
      <c r="AOQ206" s="223"/>
      <c r="AOR206" s="223"/>
      <c r="AOS206" s="223"/>
      <c r="AOT206" s="223"/>
      <c r="AOU206" s="223"/>
      <c r="AOV206" s="223"/>
      <c r="AOW206" s="223"/>
      <c r="AOX206" s="223"/>
      <c r="AOY206" s="223"/>
      <c r="AOZ206" s="223"/>
      <c r="APA206" s="223"/>
      <c r="APB206" s="223"/>
      <c r="APC206" s="223"/>
      <c r="APD206" s="223"/>
      <c r="APE206" s="223"/>
      <c r="APF206" s="223"/>
      <c r="APG206" s="223"/>
      <c r="APH206" s="223"/>
      <c r="API206" s="223"/>
      <c r="APJ206" s="223"/>
      <c r="APK206" s="223"/>
      <c r="APL206" s="223"/>
      <c r="APM206" s="223"/>
      <c r="APN206" s="223"/>
      <c r="APO206" s="223"/>
      <c r="APP206" s="223"/>
      <c r="APQ206" s="223"/>
      <c r="APR206" s="223"/>
      <c r="APS206" s="223"/>
      <c r="APT206" s="223"/>
      <c r="APU206" s="223"/>
      <c r="APV206" s="223"/>
      <c r="APW206" s="223"/>
      <c r="APX206" s="223"/>
      <c r="APY206" s="223"/>
      <c r="APZ206" s="223"/>
      <c r="AQA206" s="223"/>
      <c r="AQB206" s="223"/>
      <c r="AQC206" s="223"/>
      <c r="AQD206" s="223"/>
      <c r="AQE206" s="223"/>
      <c r="AQF206" s="223"/>
      <c r="AQG206" s="223"/>
      <c r="AQH206" s="223"/>
      <c r="AQI206" s="223"/>
      <c r="AQJ206" s="223"/>
      <c r="AQK206" s="223"/>
      <c r="AQL206" s="223"/>
      <c r="AQM206" s="223"/>
      <c r="AQN206" s="223"/>
      <c r="AQO206" s="223"/>
      <c r="AQP206" s="223"/>
      <c r="AQQ206" s="223"/>
      <c r="AQR206" s="223"/>
      <c r="AQS206" s="223"/>
      <c r="AQT206" s="223"/>
      <c r="AQU206" s="223"/>
      <c r="AQV206" s="223"/>
      <c r="AQW206" s="223"/>
      <c r="AQX206" s="223"/>
      <c r="AQY206" s="223"/>
      <c r="AQZ206" s="223"/>
      <c r="ARA206" s="223"/>
      <c r="ARB206" s="223"/>
      <c r="ARC206" s="223"/>
      <c r="ARD206" s="223"/>
      <c r="ARE206" s="223"/>
      <c r="ARF206" s="223"/>
      <c r="ARG206" s="223"/>
      <c r="ARH206" s="223"/>
      <c r="ARI206" s="223"/>
      <c r="ARJ206" s="223"/>
      <c r="ARK206" s="223"/>
      <c r="ARL206" s="223"/>
      <c r="ARM206" s="223"/>
      <c r="ARN206" s="223"/>
      <c r="ARO206" s="223"/>
      <c r="ARP206" s="223"/>
      <c r="ARQ206" s="223"/>
      <c r="ARR206" s="223"/>
      <c r="ARS206" s="223"/>
      <c r="ART206" s="223"/>
      <c r="ARU206" s="223"/>
      <c r="ARV206" s="223"/>
      <c r="ARW206" s="223"/>
      <c r="ARX206" s="223"/>
      <c r="ARY206" s="223"/>
      <c r="ARZ206" s="223"/>
      <c r="ASA206" s="223"/>
      <c r="ASB206" s="223"/>
      <c r="ASC206" s="223"/>
      <c r="ASD206" s="223"/>
      <c r="ASE206" s="223"/>
      <c r="ASF206" s="223"/>
      <c r="ASG206" s="223"/>
      <c r="ASH206" s="223"/>
      <c r="ASI206" s="223"/>
      <c r="ASJ206" s="223"/>
      <c r="ASK206" s="223"/>
      <c r="ASL206" s="223"/>
      <c r="ASM206" s="223"/>
      <c r="ASN206" s="223"/>
      <c r="ASO206" s="223"/>
      <c r="ASP206" s="223"/>
      <c r="ASQ206" s="223"/>
      <c r="ASR206" s="223"/>
      <c r="ASS206" s="223"/>
      <c r="AST206" s="223"/>
      <c r="ASU206" s="223"/>
      <c r="ASV206" s="223"/>
      <c r="ASW206" s="223"/>
      <c r="ASX206" s="223"/>
      <c r="ASY206" s="223"/>
      <c r="ASZ206" s="223"/>
      <c r="ATA206" s="223"/>
      <c r="ATB206" s="223"/>
      <c r="ATC206" s="223"/>
      <c r="ATD206" s="223"/>
      <c r="ATE206" s="223"/>
      <c r="ATF206" s="223"/>
      <c r="ATG206" s="223"/>
      <c r="ATH206" s="223"/>
      <c r="ATI206" s="223"/>
      <c r="ATJ206" s="223"/>
      <c r="ATK206" s="223"/>
      <c r="ATL206" s="223"/>
      <c r="ATM206" s="223"/>
      <c r="ATN206" s="223"/>
      <c r="ATO206" s="223"/>
      <c r="ATP206" s="223"/>
      <c r="ATQ206" s="223"/>
      <c r="ATR206" s="223"/>
      <c r="ATS206" s="223"/>
      <c r="ATT206" s="223"/>
      <c r="ATU206" s="223"/>
      <c r="ATV206" s="223"/>
      <c r="ATW206" s="223"/>
      <c r="ATX206" s="223"/>
      <c r="ATY206" s="223"/>
      <c r="ATZ206" s="223"/>
      <c r="AUA206" s="223"/>
      <c r="AUB206" s="223"/>
      <c r="AUC206" s="223"/>
      <c r="AUD206" s="223"/>
      <c r="AUE206" s="223"/>
      <c r="AUF206" s="223"/>
      <c r="AUG206" s="223"/>
      <c r="AUH206" s="223"/>
      <c r="AUI206" s="223"/>
      <c r="AUJ206" s="223"/>
      <c r="AUK206" s="223"/>
      <c r="AUL206" s="223"/>
      <c r="AUM206" s="223"/>
      <c r="AUN206" s="223"/>
      <c r="AUO206" s="223"/>
      <c r="AUP206" s="223"/>
      <c r="AUQ206" s="223"/>
      <c r="AUR206" s="223"/>
      <c r="AUS206" s="223"/>
      <c r="AUT206" s="223"/>
      <c r="AUU206" s="223"/>
      <c r="AUV206" s="223"/>
      <c r="AUW206" s="223"/>
      <c r="AUX206" s="223"/>
      <c r="AUY206" s="223"/>
      <c r="AUZ206" s="223"/>
      <c r="AVA206" s="223"/>
      <c r="AVB206" s="223"/>
      <c r="AVC206" s="223"/>
      <c r="AVD206" s="223"/>
      <c r="AVE206" s="223"/>
      <c r="AVF206" s="223"/>
      <c r="AVG206" s="223"/>
      <c r="AVH206" s="223"/>
      <c r="AVI206" s="223"/>
      <c r="AVJ206" s="223"/>
      <c r="AVK206" s="223"/>
      <c r="AVL206" s="223"/>
      <c r="AVM206" s="223"/>
      <c r="AVN206" s="223"/>
      <c r="AVO206" s="223"/>
      <c r="AVP206" s="223"/>
      <c r="AVQ206" s="223"/>
      <c r="AVR206" s="223"/>
      <c r="AVS206" s="223"/>
      <c r="AVT206" s="223"/>
      <c r="AVU206" s="223"/>
      <c r="AVV206" s="223"/>
      <c r="AVW206" s="223"/>
      <c r="AVX206" s="223"/>
      <c r="AVY206" s="223"/>
      <c r="AVZ206" s="223"/>
      <c r="AWA206" s="223"/>
      <c r="AWB206" s="223"/>
      <c r="AWC206" s="223"/>
      <c r="AWD206" s="223"/>
      <c r="AWE206" s="223"/>
      <c r="AWF206" s="223"/>
      <c r="AWG206" s="223"/>
      <c r="AWH206" s="223"/>
      <c r="AWI206" s="223"/>
      <c r="AWJ206" s="223"/>
      <c r="AWK206" s="223"/>
      <c r="AWL206" s="223"/>
      <c r="AWM206" s="223"/>
      <c r="AWN206" s="223"/>
      <c r="AWO206" s="223"/>
      <c r="AWP206" s="223"/>
      <c r="AWQ206" s="223"/>
      <c r="AWR206" s="223"/>
      <c r="AWS206" s="223"/>
      <c r="AWT206" s="223"/>
      <c r="AWU206" s="223"/>
      <c r="AWV206" s="223"/>
      <c r="AWW206" s="223"/>
      <c r="AWX206" s="223"/>
      <c r="AWY206" s="223"/>
      <c r="AWZ206" s="223"/>
      <c r="AXA206" s="223"/>
      <c r="AXB206" s="223"/>
      <c r="AXC206" s="223"/>
      <c r="AXD206" s="223"/>
      <c r="AXE206" s="223"/>
      <c r="AXF206" s="223"/>
      <c r="AXG206" s="223"/>
      <c r="AXH206" s="223"/>
      <c r="AXI206" s="223"/>
      <c r="AXJ206" s="223"/>
      <c r="AXK206" s="223"/>
      <c r="AXL206" s="223"/>
      <c r="AXM206" s="223"/>
      <c r="AXN206" s="223"/>
      <c r="AXO206" s="223"/>
      <c r="AXP206" s="223"/>
      <c r="AXQ206" s="223"/>
      <c r="AXR206" s="223"/>
      <c r="AXS206" s="223"/>
      <c r="AXT206" s="223"/>
      <c r="AXU206" s="223"/>
      <c r="AXV206" s="223"/>
      <c r="AXW206" s="223"/>
      <c r="AXX206" s="223"/>
      <c r="AXY206" s="223"/>
      <c r="AXZ206" s="223"/>
      <c r="AYA206" s="223"/>
      <c r="AYB206" s="223"/>
      <c r="AYC206" s="223"/>
      <c r="AYD206" s="223"/>
      <c r="AYE206" s="223"/>
      <c r="AYF206" s="223"/>
      <c r="AYG206" s="223"/>
      <c r="AYH206" s="223"/>
      <c r="AYI206" s="223"/>
      <c r="AYJ206" s="223"/>
      <c r="AYK206" s="223"/>
      <c r="AYL206" s="223"/>
      <c r="AYM206" s="223"/>
      <c r="AYN206" s="223"/>
      <c r="AYO206" s="223"/>
      <c r="AYP206" s="223"/>
      <c r="AYQ206" s="223"/>
      <c r="AYR206" s="223"/>
      <c r="AYS206" s="223"/>
      <c r="AYT206" s="223"/>
      <c r="AYU206" s="223"/>
      <c r="AYV206" s="223"/>
      <c r="AYW206" s="223"/>
      <c r="AYX206" s="223"/>
      <c r="AYY206" s="223"/>
      <c r="AYZ206" s="223"/>
      <c r="AZA206" s="223"/>
      <c r="AZB206" s="223"/>
      <c r="AZC206" s="223"/>
      <c r="AZD206" s="223"/>
      <c r="AZE206" s="223"/>
      <c r="AZF206" s="223"/>
      <c r="AZG206" s="223"/>
      <c r="AZH206" s="223"/>
      <c r="AZI206" s="223"/>
      <c r="AZJ206" s="223"/>
      <c r="AZK206" s="223"/>
      <c r="AZL206" s="223"/>
      <c r="AZM206" s="223"/>
      <c r="AZN206" s="223"/>
      <c r="AZO206" s="223"/>
      <c r="AZP206" s="223"/>
      <c r="AZQ206" s="223"/>
      <c r="AZR206" s="223"/>
      <c r="AZS206" s="223"/>
      <c r="AZT206" s="223"/>
      <c r="AZU206" s="223"/>
      <c r="AZV206" s="223"/>
      <c r="AZW206" s="223"/>
      <c r="AZX206" s="223"/>
      <c r="AZY206" s="223"/>
      <c r="AZZ206" s="223"/>
      <c r="BAA206" s="223"/>
      <c r="BAB206" s="223"/>
      <c r="BAC206" s="223"/>
      <c r="BAD206" s="223"/>
      <c r="BAE206" s="223"/>
      <c r="BAF206" s="223"/>
      <c r="BAG206" s="223"/>
      <c r="BAH206" s="223"/>
      <c r="BAI206" s="223"/>
      <c r="BAJ206" s="223"/>
      <c r="BAK206" s="223"/>
      <c r="BAL206" s="223"/>
      <c r="BAM206" s="223"/>
      <c r="BAN206" s="223"/>
      <c r="BAO206" s="223"/>
      <c r="BAP206" s="223"/>
      <c r="BAQ206" s="223"/>
      <c r="BAR206" s="223"/>
      <c r="BAS206" s="223"/>
      <c r="BAT206" s="223"/>
      <c r="BAU206" s="223"/>
      <c r="BAV206" s="223"/>
      <c r="BAW206" s="223"/>
      <c r="BAX206" s="223"/>
      <c r="BAY206" s="223"/>
      <c r="BAZ206" s="223"/>
      <c r="BBA206" s="223"/>
      <c r="BBB206" s="223"/>
      <c r="BBC206" s="223"/>
      <c r="BBD206" s="223"/>
      <c r="BBE206" s="223"/>
      <c r="BBF206" s="223"/>
      <c r="BBG206" s="223"/>
      <c r="BBH206" s="223"/>
      <c r="BBI206" s="223"/>
      <c r="BBJ206" s="223"/>
      <c r="BBK206" s="223"/>
      <c r="BBL206" s="223"/>
      <c r="BBM206" s="223"/>
      <c r="BBN206" s="223"/>
      <c r="BBO206" s="223"/>
      <c r="BBP206" s="223"/>
      <c r="BBQ206" s="223"/>
      <c r="BBR206" s="223"/>
      <c r="BBS206" s="223"/>
      <c r="BBT206" s="223"/>
      <c r="BBU206" s="223"/>
      <c r="BBV206" s="223"/>
      <c r="BBW206" s="223"/>
      <c r="BBX206" s="223"/>
      <c r="BBY206" s="223"/>
      <c r="BBZ206" s="223"/>
      <c r="BCA206" s="223"/>
      <c r="BCB206" s="223"/>
      <c r="BCC206" s="223"/>
      <c r="BCD206" s="223"/>
      <c r="BCE206" s="223"/>
      <c r="BCF206" s="223"/>
      <c r="BCG206" s="223"/>
      <c r="BCH206" s="223"/>
      <c r="BCI206" s="223"/>
      <c r="BCJ206" s="223"/>
      <c r="BCK206" s="223"/>
      <c r="BCL206" s="223"/>
      <c r="BCM206" s="223"/>
      <c r="BCN206" s="223"/>
      <c r="BCO206" s="223"/>
      <c r="BCP206" s="223"/>
      <c r="BCQ206" s="223"/>
      <c r="BCR206" s="223"/>
      <c r="BCS206" s="223"/>
      <c r="BCT206" s="223"/>
      <c r="BCU206" s="223"/>
      <c r="BCV206" s="223"/>
      <c r="BCW206" s="223"/>
      <c r="BCX206" s="223"/>
      <c r="BCY206" s="223"/>
      <c r="BCZ206" s="223"/>
      <c r="BDA206" s="223"/>
      <c r="BDB206" s="223"/>
      <c r="BDC206" s="223"/>
      <c r="BDD206" s="223"/>
      <c r="BDE206" s="223"/>
      <c r="BDF206" s="223"/>
      <c r="BDG206" s="223"/>
      <c r="BDH206" s="223"/>
      <c r="BDI206" s="223"/>
      <c r="BDJ206" s="223"/>
      <c r="BDK206" s="223"/>
      <c r="BDL206" s="223"/>
      <c r="BDM206" s="223"/>
      <c r="BDN206" s="223"/>
      <c r="BDO206" s="223"/>
      <c r="BDP206" s="223"/>
      <c r="BDQ206" s="223"/>
      <c r="BDR206" s="223"/>
      <c r="BDS206" s="223"/>
      <c r="BDT206" s="223"/>
      <c r="BDU206" s="223"/>
      <c r="BDV206" s="223"/>
      <c r="BDW206" s="223"/>
      <c r="BDX206" s="223"/>
      <c r="BDY206" s="223"/>
      <c r="BDZ206" s="223"/>
      <c r="BEA206" s="223"/>
      <c r="BEB206" s="223"/>
      <c r="BEC206" s="223"/>
      <c r="BED206" s="223"/>
      <c r="BEE206" s="223"/>
      <c r="BEF206" s="223"/>
      <c r="BEG206" s="223"/>
      <c r="BEH206" s="223"/>
      <c r="BEI206" s="223"/>
      <c r="BEJ206" s="223"/>
      <c r="BEK206" s="223"/>
      <c r="BEL206" s="223"/>
      <c r="BEM206" s="223"/>
      <c r="BEN206" s="223"/>
      <c r="BEO206" s="223"/>
      <c r="BEP206" s="223"/>
      <c r="BEQ206" s="223"/>
      <c r="BER206" s="223"/>
      <c r="BES206" s="223"/>
      <c r="BET206" s="223"/>
      <c r="BEU206" s="223"/>
      <c r="BEV206" s="223"/>
      <c r="BEW206" s="223"/>
      <c r="BEX206" s="223"/>
      <c r="BEY206" s="223"/>
      <c r="BEZ206" s="223"/>
      <c r="BFA206" s="223"/>
      <c r="BFB206" s="223"/>
      <c r="BFC206" s="223"/>
      <c r="BFD206" s="223"/>
      <c r="BFE206" s="223"/>
      <c r="BFF206" s="223"/>
      <c r="BFG206" s="223"/>
      <c r="BFH206" s="223"/>
      <c r="BFI206" s="223"/>
      <c r="BFJ206" s="223"/>
      <c r="BFK206" s="223"/>
      <c r="BFL206" s="223"/>
      <c r="BFM206" s="223"/>
      <c r="BFN206" s="223"/>
      <c r="BFO206" s="223"/>
      <c r="BFP206" s="223"/>
      <c r="BFQ206" s="223"/>
      <c r="BFR206" s="223"/>
      <c r="BFS206" s="223"/>
      <c r="BFT206" s="223"/>
      <c r="BFU206" s="223"/>
      <c r="BFV206" s="223"/>
      <c r="BFW206" s="223"/>
      <c r="BFX206" s="223"/>
      <c r="BFY206" s="223"/>
      <c r="BFZ206" s="223"/>
      <c r="BGA206" s="223"/>
      <c r="BGB206" s="223"/>
      <c r="BGC206" s="223"/>
      <c r="BGD206" s="223"/>
      <c r="BGE206" s="223"/>
      <c r="BGF206" s="223"/>
      <c r="BGG206" s="223"/>
      <c r="BGH206" s="223"/>
      <c r="BGI206" s="223"/>
      <c r="BGJ206" s="223"/>
      <c r="BGK206" s="223"/>
      <c r="BGL206" s="223"/>
      <c r="BGM206" s="223"/>
      <c r="BGN206" s="223"/>
      <c r="BGO206" s="223"/>
      <c r="BGP206" s="223"/>
      <c r="BGQ206" s="223"/>
      <c r="BGR206" s="223"/>
      <c r="BGS206" s="223"/>
      <c r="BGT206" s="223"/>
      <c r="BGU206" s="223"/>
      <c r="BGV206" s="223"/>
      <c r="BGW206" s="223"/>
      <c r="BGX206" s="223"/>
      <c r="BGY206" s="223"/>
      <c r="BGZ206" s="223"/>
      <c r="BHA206" s="223"/>
      <c r="BHB206" s="223"/>
      <c r="BHC206" s="223"/>
      <c r="BHD206" s="223"/>
      <c r="BHE206" s="223"/>
      <c r="BHF206" s="223"/>
      <c r="BHG206" s="223"/>
      <c r="BHH206" s="223"/>
      <c r="BHI206" s="223"/>
      <c r="BHJ206" s="223"/>
      <c r="BHK206" s="223"/>
      <c r="BHL206" s="223"/>
      <c r="BHM206" s="223"/>
      <c r="BHN206" s="223"/>
      <c r="BHO206" s="223"/>
      <c r="BHP206" s="223"/>
      <c r="BHQ206" s="223"/>
      <c r="BHR206" s="223"/>
      <c r="BHS206" s="223"/>
      <c r="BHT206" s="223"/>
      <c r="BHU206" s="223"/>
      <c r="BHV206" s="223"/>
      <c r="BHW206" s="223"/>
      <c r="BHX206" s="223"/>
      <c r="BHY206" s="223"/>
      <c r="BHZ206" s="223"/>
      <c r="BIA206" s="223"/>
      <c r="BIB206" s="223"/>
      <c r="BIC206" s="223"/>
      <c r="BID206" s="223"/>
      <c r="BIE206" s="223"/>
      <c r="BIF206" s="223"/>
      <c r="BIG206" s="223"/>
      <c r="BIH206" s="223"/>
      <c r="BII206" s="223"/>
      <c r="BIJ206" s="223"/>
      <c r="BIK206" s="223"/>
      <c r="BIL206" s="223"/>
      <c r="BIM206" s="223"/>
      <c r="BIN206" s="223"/>
      <c r="BIO206" s="223"/>
      <c r="BIP206" s="223"/>
      <c r="BIQ206" s="223"/>
      <c r="BIR206" s="223"/>
      <c r="BIS206" s="223"/>
      <c r="BIT206" s="223"/>
      <c r="BIU206" s="223"/>
      <c r="BIV206" s="223"/>
      <c r="BIW206" s="223"/>
      <c r="BIX206" s="223"/>
      <c r="BIY206" s="223"/>
      <c r="BIZ206" s="223"/>
      <c r="BJA206" s="223"/>
      <c r="BJB206" s="223"/>
      <c r="BJC206" s="223"/>
      <c r="BJD206" s="223"/>
      <c r="BJE206" s="223"/>
      <c r="BJF206" s="223"/>
      <c r="BJG206" s="223"/>
      <c r="BJH206" s="223"/>
      <c r="BJI206" s="223"/>
      <c r="BJJ206" s="223"/>
      <c r="BJK206" s="223"/>
      <c r="BJL206" s="223"/>
      <c r="BJM206" s="223"/>
      <c r="BJN206" s="223"/>
      <c r="BJO206" s="223"/>
      <c r="BJP206" s="223"/>
      <c r="BJQ206" s="223"/>
      <c r="BJR206" s="223"/>
      <c r="BJS206" s="223"/>
      <c r="BJT206" s="223"/>
      <c r="BJU206" s="223"/>
      <c r="BJV206" s="223"/>
      <c r="BJW206" s="223"/>
      <c r="BJX206" s="223"/>
      <c r="BJY206" s="223"/>
      <c r="BJZ206" s="223"/>
      <c r="BKA206" s="223"/>
      <c r="BKB206" s="223"/>
      <c r="BKC206" s="223"/>
      <c r="BKD206" s="223"/>
      <c r="BKE206" s="223"/>
      <c r="BKF206" s="223"/>
      <c r="BKG206" s="223"/>
      <c r="BKH206" s="223"/>
      <c r="BKI206" s="223"/>
      <c r="BKJ206" s="223"/>
      <c r="BKK206" s="223"/>
      <c r="BKL206" s="223"/>
      <c r="BKM206" s="223"/>
      <c r="BKN206" s="223"/>
      <c r="BKO206" s="223"/>
      <c r="BKP206" s="223"/>
      <c r="BKQ206" s="223"/>
      <c r="BKR206" s="223"/>
      <c r="BKS206" s="223"/>
      <c r="BKT206" s="223"/>
      <c r="BKU206" s="223"/>
      <c r="BKV206" s="223"/>
      <c r="BKW206" s="223"/>
      <c r="BKX206" s="223"/>
      <c r="BKY206" s="223"/>
      <c r="BKZ206" s="223"/>
      <c r="BLA206" s="223"/>
      <c r="BLB206" s="223"/>
      <c r="BLC206" s="223"/>
      <c r="BLD206" s="223"/>
      <c r="BLE206" s="223"/>
      <c r="BLF206" s="223"/>
      <c r="BLG206" s="223"/>
      <c r="BLH206" s="223"/>
      <c r="BLI206" s="223"/>
      <c r="BLJ206" s="223"/>
      <c r="BLK206" s="223"/>
      <c r="BLL206" s="223"/>
      <c r="BLM206" s="223"/>
      <c r="BLN206" s="223"/>
      <c r="BLO206" s="223"/>
      <c r="BLP206" s="223"/>
      <c r="BLQ206" s="223"/>
      <c r="BLR206" s="223"/>
      <c r="BLS206" s="223"/>
      <c r="BLT206" s="223"/>
      <c r="BLU206" s="223"/>
      <c r="BLV206" s="223"/>
      <c r="BLW206" s="223"/>
      <c r="BLX206" s="223"/>
      <c r="BLY206" s="223"/>
      <c r="BLZ206" s="223"/>
      <c r="BMA206" s="223"/>
      <c r="BMB206" s="223"/>
      <c r="BMC206" s="223"/>
      <c r="BMD206" s="223"/>
      <c r="BME206" s="223"/>
      <c r="BMF206" s="223"/>
      <c r="BMG206" s="223"/>
      <c r="BMH206" s="223"/>
      <c r="BMI206" s="223"/>
      <c r="BMJ206" s="223"/>
      <c r="BMK206" s="223"/>
      <c r="BML206" s="223"/>
      <c r="BMM206" s="223"/>
      <c r="BMN206" s="223"/>
      <c r="BMO206" s="223"/>
      <c r="BMP206" s="223"/>
      <c r="BMQ206" s="223"/>
      <c r="BMR206" s="223"/>
      <c r="BMS206" s="223"/>
      <c r="BMT206" s="223"/>
      <c r="BMU206" s="223"/>
      <c r="BMV206" s="223"/>
      <c r="BMW206" s="223"/>
      <c r="BMX206" s="223"/>
      <c r="BMY206" s="223"/>
      <c r="BMZ206" s="223"/>
      <c r="BNA206" s="223"/>
      <c r="BNB206" s="223"/>
      <c r="BNC206" s="223"/>
      <c r="BND206" s="223"/>
      <c r="BNE206" s="223"/>
      <c r="BNF206" s="223"/>
      <c r="BNG206" s="223"/>
      <c r="BNH206" s="223"/>
      <c r="BNI206" s="223"/>
      <c r="BNJ206" s="223"/>
      <c r="BNK206" s="223"/>
      <c r="BNL206" s="223"/>
      <c r="BNM206" s="223"/>
      <c r="BNN206" s="223"/>
      <c r="BNO206" s="223"/>
      <c r="BNP206" s="223"/>
      <c r="BNQ206" s="223"/>
      <c r="BNR206" s="223"/>
      <c r="BNS206" s="223"/>
      <c r="BNT206" s="223"/>
      <c r="BNU206" s="223"/>
      <c r="BNV206" s="223"/>
      <c r="BNW206" s="223"/>
      <c r="BNX206" s="223"/>
      <c r="BNY206" s="223"/>
      <c r="BNZ206" s="223"/>
      <c r="BOA206" s="223"/>
      <c r="BOB206" s="223"/>
      <c r="BOC206" s="223"/>
      <c r="BOD206" s="223"/>
      <c r="BOE206" s="223"/>
      <c r="BOF206" s="223"/>
      <c r="BOG206" s="223"/>
      <c r="BOH206" s="223"/>
      <c r="BOI206" s="223"/>
      <c r="BOJ206" s="223"/>
      <c r="BOK206" s="223"/>
      <c r="BOL206" s="223"/>
      <c r="BOM206" s="223"/>
      <c r="BON206" s="223"/>
      <c r="BOO206" s="223"/>
      <c r="BOP206" s="223"/>
      <c r="BOQ206" s="223"/>
      <c r="BOR206" s="223"/>
      <c r="BOS206" s="223"/>
      <c r="BOT206" s="223"/>
      <c r="BOU206" s="223"/>
      <c r="BOV206" s="223"/>
      <c r="BOW206" s="223"/>
      <c r="BOX206" s="223"/>
      <c r="BOY206" s="223"/>
      <c r="BOZ206" s="223"/>
      <c r="BPA206" s="223"/>
      <c r="BPB206" s="223"/>
      <c r="BPC206" s="223"/>
      <c r="BPD206" s="223"/>
      <c r="BPE206" s="223"/>
      <c r="BPF206" s="223"/>
      <c r="BPG206" s="223"/>
      <c r="BPH206" s="223"/>
      <c r="BPI206" s="223"/>
      <c r="BPJ206" s="223"/>
      <c r="BPK206" s="223"/>
      <c r="BPL206" s="223"/>
      <c r="BPM206" s="223"/>
      <c r="BPN206" s="223"/>
      <c r="BPO206" s="223"/>
      <c r="BPP206" s="223"/>
      <c r="BPQ206" s="223"/>
      <c r="BPR206" s="223"/>
      <c r="BPS206" s="223"/>
      <c r="BPT206" s="223"/>
      <c r="BPU206" s="223"/>
      <c r="BPV206" s="223"/>
      <c r="BPW206" s="223"/>
      <c r="BPX206" s="223"/>
      <c r="BPY206" s="223"/>
      <c r="BPZ206" s="223"/>
      <c r="BQA206" s="223"/>
      <c r="BQB206" s="223"/>
      <c r="BQC206" s="223"/>
      <c r="BQD206" s="223"/>
      <c r="BQE206" s="223"/>
      <c r="BQF206" s="223"/>
      <c r="BQG206" s="223"/>
      <c r="BQH206" s="223"/>
      <c r="BQI206" s="223"/>
      <c r="BQJ206" s="223"/>
      <c r="BQK206" s="223"/>
      <c r="BQL206" s="223"/>
      <c r="BQM206" s="223"/>
      <c r="BQN206" s="223"/>
      <c r="BQO206" s="223"/>
      <c r="BQP206" s="223"/>
      <c r="BQQ206" s="223"/>
      <c r="BQR206" s="223"/>
      <c r="BQS206" s="223"/>
      <c r="BQT206" s="223"/>
      <c r="BQU206" s="223"/>
      <c r="BQV206" s="223"/>
      <c r="BQW206" s="223"/>
      <c r="BQX206" s="223"/>
      <c r="BQY206" s="223"/>
      <c r="BQZ206" s="223"/>
      <c r="BRA206" s="223"/>
      <c r="BRB206" s="223"/>
      <c r="BRC206" s="223"/>
      <c r="BRD206" s="223"/>
      <c r="BRE206" s="223"/>
      <c r="BRF206" s="223"/>
      <c r="BRG206" s="223"/>
      <c r="BRH206" s="223"/>
      <c r="BRI206" s="223"/>
      <c r="BRJ206" s="223"/>
      <c r="BRK206" s="223"/>
      <c r="BRL206" s="223"/>
      <c r="BRM206" s="223"/>
      <c r="BRN206" s="223"/>
      <c r="BRO206" s="223"/>
      <c r="BRP206" s="223"/>
      <c r="BRQ206" s="223"/>
      <c r="BRR206" s="223"/>
      <c r="BRS206" s="223"/>
      <c r="BRT206" s="223"/>
      <c r="BRU206" s="223"/>
      <c r="BRV206" s="223"/>
      <c r="BRW206" s="223"/>
      <c r="BRX206" s="223"/>
      <c r="BRY206" s="223"/>
      <c r="BRZ206" s="223"/>
      <c r="BSA206" s="223"/>
      <c r="BSB206" s="223"/>
      <c r="BSC206" s="223"/>
      <c r="BSD206" s="223"/>
      <c r="BSE206" s="223"/>
      <c r="BSF206" s="223"/>
      <c r="BSG206" s="223"/>
      <c r="BSH206" s="223"/>
      <c r="BSI206" s="223"/>
      <c r="BSJ206" s="223"/>
      <c r="BSK206" s="223"/>
      <c r="BSL206" s="223"/>
      <c r="BSM206" s="223"/>
      <c r="BSN206" s="223"/>
      <c r="BSO206" s="223"/>
      <c r="BSP206" s="223"/>
      <c r="BSQ206" s="223"/>
      <c r="BSR206" s="223"/>
      <c r="BSS206" s="223"/>
      <c r="BST206" s="223"/>
      <c r="BSU206" s="223"/>
      <c r="BSV206" s="223"/>
      <c r="BSW206" s="223"/>
      <c r="BSX206" s="223"/>
      <c r="BSY206" s="223"/>
      <c r="BSZ206" s="223"/>
      <c r="BTA206" s="223"/>
      <c r="BTB206" s="223"/>
      <c r="BTC206" s="223"/>
      <c r="BTD206" s="223"/>
      <c r="BTE206" s="223"/>
      <c r="BTF206" s="223"/>
      <c r="BTG206" s="223"/>
      <c r="BTH206" s="223"/>
      <c r="BTI206" s="223"/>
      <c r="BTJ206" s="223"/>
      <c r="BTK206" s="223"/>
      <c r="BTL206" s="223"/>
      <c r="BTM206" s="223"/>
      <c r="BTN206" s="223"/>
      <c r="BTO206" s="223"/>
      <c r="BTP206" s="223"/>
      <c r="BTQ206" s="223"/>
      <c r="BTR206" s="223"/>
      <c r="BTS206" s="223"/>
      <c r="BTT206" s="223"/>
      <c r="BTU206" s="223"/>
      <c r="BTV206" s="223"/>
      <c r="BTW206" s="223"/>
      <c r="BTX206" s="223"/>
      <c r="BTY206" s="223"/>
      <c r="BTZ206" s="223"/>
      <c r="BUA206" s="223"/>
      <c r="BUB206" s="223"/>
      <c r="BUC206" s="223"/>
      <c r="BUD206" s="223"/>
      <c r="BUE206" s="223"/>
      <c r="BUF206" s="223"/>
      <c r="BUG206" s="223"/>
      <c r="BUH206" s="223"/>
      <c r="BUI206" s="223"/>
      <c r="BUJ206" s="223"/>
      <c r="BUK206" s="223"/>
      <c r="BUL206" s="223"/>
      <c r="BUM206" s="223"/>
      <c r="BUN206" s="223"/>
      <c r="BUO206" s="223"/>
      <c r="BUP206" s="223"/>
      <c r="BUQ206" s="223"/>
      <c r="BUR206" s="223"/>
      <c r="BUS206" s="223"/>
      <c r="BUT206" s="223"/>
      <c r="BUU206" s="223"/>
      <c r="BUV206" s="223"/>
      <c r="BUW206" s="223"/>
      <c r="BUX206" s="223"/>
      <c r="BUY206" s="223"/>
      <c r="BUZ206" s="223"/>
      <c r="BVA206" s="223"/>
      <c r="BVB206" s="223"/>
      <c r="BVC206" s="223"/>
      <c r="BVD206" s="223"/>
      <c r="BVE206" s="223"/>
      <c r="BVF206" s="223"/>
      <c r="BVG206" s="223"/>
      <c r="BVH206" s="223"/>
      <c r="BVI206" s="223"/>
      <c r="BVJ206" s="223"/>
      <c r="BVK206" s="223"/>
      <c r="BVL206" s="223"/>
      <c r="BVM206" s="223"/>
      <c r="BVN206" s="223"/>
      <c r="BVO206" s="223"/>
      <c r="BVP206" s="223"/>
      <c r="BVQ206" s="223"/>
      <c r="BVR206" s="223"/>
      <c r="BVS206" s="223"/>
      <c r="BVT206" s="223"/>
      <c r="BVU206" s="223"/>
      <c r="BVV206" s="223"/>
      <c r="BVW206" s="223"/>
      <c r="BVX206" s="223"/>
      <c r="BVY206" s="223"/>
      <c r="BVZ206" s="223"/>
      <c r="BWA206" s="223"/>
      <c r="BWB206" s="223"/>
      <c r="BWC206" s="223"/>
      <c r="BWD206" s="223"/>
      <c r="BWE206" s="223"/>
      <c r="BWF206" s="223"/>
      <c r="BWG206" s="223"/>
      <c r="BWH206" s="223"/>
      <c r="BWI206" s="223"/>
      <c r="BWJ206" s="223"/>
      <c r="BWK206" s="223"/>
      <c r="BWL206" s="223"/>
      <c r="BWM206" s="223"/>
      <c r="BWN206" s="223"/>
      <c r="BWO206" s="223"/>
      <c r="BWP206" s="223"/>
      <c r="BWQ206" s="223"/>
      <c r="BWR206" s="223"/>
      <c r="BWS206" s="223"/>
      <c r="BWT206" s="223"/>
      <c r="BWU206" s="223"/>
      <c r="BWV206" s="223"/>
      <c r="BWW206" s="223"/>
      <c r="BWX206" s="223"/>
      <c r="BWY206" s="223"/>
      <c r="BWZ206" s="223"/>
      <c r="BXA206" s="223"/>
      <c r="BXB206" s="223"/>
      <c r="BXC206" s="223"/>
      <c r="BXD206" s="223"/>
      <c r="BXE206" s="223"/>
      <c r="BXF206" s="223"/>
      <c r="BXG206" s="223"/>
      <c r="BXH206" s="223"/>
      <c r="BXI206" s="223"/>
      <c r="BXJ206" s="223"/>
      <c r="BXK206" s="223"/>
      <c r="BXL206" s="223"/>
      <c r="BXM206" s="223"/>
      <c r="BXN206" s="223"/>
      <c r="BXO206" s="223"/>
      <c r="BXP206" s="223"/>
      <c r="BXQ206" s="223"/>
      <c r="BXR206" s="223"/>
      <c r="BXS206" s="223"/>
      <c r="BXT206" s="223"/>
      <c r="BXU206" s="223"/>
      <c r="BXV206" s="223"/>
      <c r="BXW206" s="223"/>
      <c r="BXX206" s="223"/>
      <c r="BXY206" s="223"/>
      <c r="BXZ206" s="223"/>
      <c r="BYA206" s="223"/>
      <c r="BYB206" s="223"/>
      <c r="BYC206" s="223"/>
      <c r="BYD206" s="223"/>
      <c r="BYE206" s="223"/>
      <c r="BYF206" s="223"/>
      <c r="BYG206" s="223"/>
      <c r="BYH206" s="223"/>
      <c r="BYI206" s="223"/>
      <c r="BYJ206" s="223"/>
      <c r="BYK206" s="223"/>
      <c r="BYL206" s="223"/>
      <c r="BYM206" s="223"/>
      <c r="BYN206" s="223"/>
      <c r="BYO206" s="223"/>
      <c r="BYP206" s="223"/>
      <c r="BYQ206" s="223"/>
      <c r="BYR206" s="223"/>
      <c r="BYS206" s="223"/>
      <c r="BYT206" s="223"/>
      <c r="BYU206" s="223"/>
      <c r="BYV206" s="223"/>
      <c r="BYW206" s="223"/>
      <c r="BYX206" s="223"/>
      <c r="BYY206" s="223"/>
      <c r="BYZ206" s="223"/>
      <c r="BZA206" s="223"/>
      <c r="BZB206" s="223"/>
      <c r="BZC206" s="223"/>
      <c r="BZD206" s="223"/>
      <c r="BZE206" s="223"/>
      <c r="BZF206" s="223"/>
      <c r="BZG206" s="223"/>
      <c r="BZH206" s="223"/>
      <c r="BZI206" s="223"/>
      <c r="BZJ206" s="223"/>
      <c r="BZK206" s="223"/>
      <c r="BZL206" s="223"/>
      <c r="BZM206" s="223"/>
      <c r="BZN206" s="223"/>
      <c r="BZO206" s="223"/>
      <c r="BZP206" s="223"/>
      <c r="BZQ206" s="223"/>
      <c r="BZR206" s="223"/>
      <c r="BZS206" s="223"/>
      <c r="BZT206" s="223"/>
      <c r="BZU206" s="223"/>
      <c r="BZV206" s="223"/>
      <c r="BZW206" s="223"/>
      <c r="BZX206" s="223"/>
      <c r="BZY206" s="223"/>
      <c r="BZZ206" s="223"/>
      <c r="CAA206" s="223"/>
      <c r="CAB206" s="223"/>
      <c r="CAC206" s="223"/>
      <c r="CAD206" s="223"/>
      <c r="CAE206" s="223"/>
      <c r="CAF206" s="223"/>
      <c r="CAG206" s="223"/>
      <c r="CAH206" s="223"/>
      <c r="CAI206" s="223"/>
      <c r="CAJ206" s="223"/>
      <c r="CAK206" s="223"/>
      <c r="CAL206" s="223"/>
      <c r="CAM206" s="223"/>
      <c r="CAN206" s="223"/>
      <c r="CAO206" s="223"/>
      <c r="CAP206" s="223"/>
      <c r="CAQ206" s="223"/>
      <c r="CAR206" s="223"/>
      <c r="CAS206" s="223"/>
      <c r="CAT206" s="223"/>
      <c r="CAU206" s="223"/>
      <c r="CAV206" s="223"/>
      <c r="CAW206" s="223"/>
      <c r="CAX206" s="223"/>
      <c r="CAY206" s="223"/>
      <c r="CAZ206" s="223"/>
      <c r="CBA206" s="223"/>
      <c r="CBB206" s="223"/>
      <c r="CBC206" s="223"/>
      <c r="CBD206" s="223"/>
      <c r="CBE206" s="223"/>
      <c r="CBF206" s="223"/>
      <c r="CBG206" s="223"/>
      <c r="CBH206" s="223"/>
      <c r="CBI206" s="223"/>
      <c r="CBJ206" s="223"/>
      <c r="CBK206" s="223"/>
      <c r="CBL206" s="223"/>
      <c r="CBM206" s="223"/>
      <c r="CBN206" s="223"/>
      <c r="CBO206" s="223"/>
      <c r="CBP206" s="223"/>
      <c r="CBQ206" s="223"/>
      <c r="CBR206" s="223"/>
      <c r="CBS206" s="223"/>
      <c r="CBT206" s="223"/>
      <c r="CBU206" s="223"/>
      <c r="CBV206" s="223"/>
      <c r="CBW206" s="223"/>
      <c r="CBX206" s="223"/>
      <c r="CBY206" s="223"/>
      <c r="CBZ206" s="223"/>
      <c r="CCA206" s="223"/>
      <c r="CCB206" s="223"/>
      <c r="CCC206" s="223"/>
      <c r="CCD206" s="223"/>
      <c r="CCE206" s="223"/>
      <c r="CCF206" s="223"/>
      <c r="CCG206" s="223"/>
      <c r="CCH206" s="223"/>
      <c r="CCI206" s="223"/>
      <c r="CCJ206" s="223"/>
      <c r="CCK206" s="223"/>
      <c r="CCL206" s="223"/>
      <c r="CCM206" s="223"/>
      <c r="CCN206" s="223"/>
      <c r="CCO206" s="223"/>
      <c r="CCP206" s="223"/>
      <c r="CCQ206" s="223"/>
      <c r="CCR206" s="223"/>
      <c r="CCS206" s="223"/>
      <c r="CCT206" s="223"/>
      <c r="CCU206" s="223"/>
      <c r="CCV206" s="223"/>
      <c r="CCW206" s="223"/>
      <c r="CCX206" s="223"/>
      <c r="CCY206" s="223"/>
      <c r="CCZ206" s="223"/>
      <c r="CDA206" s="223"/>
      <c r="CDB206" s="223"/>
      <c r="CDC206" s="223"/>
      <c r="CDD206" s="223"/>
      <c r="CDE206" s="223"/>
      <c r="CDF206" s="223"/>
      <c r="CDG206" s="223"/>
      <c r="CDH206" s="223"/>
      <c r="CDI206" s="223"/>
      <c r="CDJ206" s="223"/>
      <c r="CDK206" s="223"/>
      <c r="CDL206" s="223"/>
      <c r="CDM206" s="223"/>
      <c r="CDN206" s="223"/>
      <c r="CDO206" s="223"/>
      <c r="CDP206" s="223"/>
      <c r="CDQ206" s="223"/>
      <c r="CDR206" s="223"/>
      <c r="CDS206" s="223"/>
      <c r="CDT206" s="223"/>
      <c r="CDU206" s="223"/>
      <c r="CDV206" s="223"/>
      <c r="CDW206" s="223"/>
      <c r="CDX206" s="223"/>
      <c r="CDY206" s="223"/>
      <c r="CDZ206" s="223"/>
      <c r="CEA206" s="223"/>
      <c r="CEB206" s="223"/>
      <c r="CEC206" s="223"/>
      <c r="CED206" s="223"/>
      <c r="CEE206" s="223"/>
      <c r="CEF206" s="223"/>
      <c r="CEG206" s="223"/>
      <c r="CEH206" s="223"/>
      <c r="CEI206" s="223"/>
      <c r="CEJ206" s="223"/>
      <c r="CEK206" s="223"/>
      <c r="CEL206" s="223"/>
      <c r="CEM206" s="223"/>
      <c r="CEN206" s="223"/>
      <c r="CEO206" s="223"/>
      <c r="CEP206" s="223"/>
      <c r="CEQ206" s="223"/>
      <c r="CER206" s="223"/>
      <c r="CES206" s="223"/>
      <c r="CET206" s="223"/>
      <c r="CEU206" s="223"/>
      <c r="CEV206" s="223"/>
      <c r="CEW206" s="223"/>
      <c r="CEX206" s="223"/>
      <c r="CEY206" s="223"/>
      <c r="CEZ206" s="223"/>
      <c r="CFA206" s="223"/>
      <c r="CFB206" s="223"/>
      <c r="CFC206" s="223"/>
      <c r="CFD206" s="223"/>
      <c r="CFE206" s="223"/>
      <c r="CFF206" s="223"/>
      <c r="CFG206" s="223"/>
      <c r="CFH206" s="223"/>
      <c r="CFI206" s="223"/>
      <c r="CFJ206" s="223"/>
      <c r="CFK206" s="223"/>
      <c r="CFL206" s="223"/>
      <c r="CFM206" s="223"/>
      <c r="CFN206" s="223"/>
      <c r="CFO206" s="223"/>
      <c r="CFP206" s="223"/>
      <c r="CFQ206" s="223"/>
      <c r="CFR206" s="223"/>
      <c r="CFS206" s="223"/>
      <c r="CFT206" s="223"/>
      <c r="CFU206" s="223"/>
      <c r="CFV206" s="223"/>
      <c r="CFW206" s="223"/>
      <c r="CFX206" s="223"/>
      <c r="CFY206" s="223"/>
      <c r="CFZ206" s="223"/>
      <c r="CGA206" s="223"/>
      <c r="CGB206" s="223"/>
      <c r="CGC206" s="223"/>
      <c r="CGD206" s="223"/>
      <c r="CGE206" s="223"/>
      <c r="CGF206" s="223"/>
      <c r="CGG206" s="223"/>
      <c r="CGH206" s="223"/>
      <c r="CGI206" s="223"/>
      <c r="CGJ206" s="223"/>
      <c r="CGK206" s="223"/>
      <c r="CGL206" s="223"/>
      <c r="CGM206" s="223"/>
      <c r="CGN206" s="223"/>
      <c r="CGO206" s="223"/>
      <c r="CGP206" s="223"/>
      <c r="CGQ206" s="223"/>
      <c r="CGR206" s="223"/>
      <c r="CGS206" s="223"/>
      <c r="CGT206" s="223"/>
      <c r="CGU206" s="223"/>
      <c r="CGV206" s="223"/>
      <c r="CGW206" s="223"/>
      <c r="CGX206" s="223"/>
      <c r="CGY206" s="223"/>
      <c r="CGZ206" s="223"/>
      <c r="CHA206" s="223"/>
      <c r="CHB206" s="223"/>
      <c r="CHC206" s="223"/>
      <c r="CHD206" s="223"/>
      <c r="CHE206" s="223"/>
      <c r="CHF206" s="223"/>
      <c r="CHG206" s="223"/>
      <c r="CHH206" s="223"/>
      <c r="CHI206" s="223"/>
      <c r="CHJ206" s="223"/>
      <c r="CHK206" s="223"/>
      <c r="CHL206" s="223"/>
      <c r="CHM206" s="223"/>
      <c r="CHN206" s="223"/>
      <c r="CHO206" s="223"/>
      <c r="CHP206" s="223"/>
      <c r="CHQ206" s="223"/>
      <c r="CHR206" s="223"/>
      <c r="CHS206" s="223"/>
      <c r="CHT206" s="223"/>
      <c r="CHU206" s="223"/>
      <c r="CHV206" s="223"/>
      <c r="CHW206" s="223"/>
      <c r="CHX206" s="223"/>
      <c r="CHY206" s="223"/>
      <c r="CHZ206" s="223"/>
      <c r="CIA206" s="223"/>
      <c r="CIB206" s="223"/>
      <c r="CIC206" s="223"/>
      <c r="CID206" s="223"/>
      <c r="CIE206" s="223"/>
      <c r="CIF206" s="223"/>
      <c r="CIG206" s="223"/>
      <c r="CIH206" s="223"/>
      <c r="CII206" s="223"/>
      <c r="CIJ206" s="223"/>
      <c r="CIK206" s="223"/>
      <c r="CIL206" s="223"/>
      <c r="CIM206" s="223"/>
      <c r="CIN206" s="223"/>
      <c r="CIO206" s="223"/>
      <c r="CIP206" s="223"/>
      <c r="CIQ206" s="223"/>
      <c r="CIR206" s="223"/>
      <c r="CIS206" s="223"/>
      <c r="CIT206" s="223"/>
      <c r="CIU206" s="223"/>
      <c r="CIV206" s="223"/>
      <c r="CIW206" s="223"/>
      <c r="CIX206" s="223"/>
      <c r="CIY206" s="223"/>
      <c r="CIZ206" s="223"/>
      <c r="CJA206" s="223"/>
      <c r="CJB206" s="223"/>
      <c r="CJC206" s="223"/>
      <c r="CJD206" s="223"/>
      <c r="CJE206" s="223"/>
      <c r="CJF206" s="223"/>
      <c r="CJG206" s="223"/>
      <c r="CJH206" s="223"/>
      <c r="CJI206" s="223"/>
      <c r="CJJ206" s="223"/>
      <c r="CJK206" s="223"/>
      <c r="CJL206" s="223"/>
      <c r="CJM206" s="223"/>
      <c r="CJN206" s="223"/>
      <c r="CJO206" s="223"/>
      <c r="CJP206" s="223"/>
      <c r="CJQ206" s="223"/>
      <c r="CJR206" s="223"/>
      <c r="CJS206" s="223"/>
      <c r="CJT206" s="223"/>
      <c r="CJU206" s="223"/>
      <c r="CJV206" s="223"/>
      <c r="CJW206" s="223"/>
      <c r="CJX206" s="223"/>
      <c r="CJY206" s="223"/>
      <c r="CJZ206" s="223"/>
      <c r="CKA206" s="223"/>
      <c r="CKB206" s="223"/>
      <c r="CKC206" s="223"/>
      <c r="CKD206" s="223"/>
      <c r="CKE206" s="223"/>
      <c r="CKF206" s="223"/>
      <c r="CKG206" s="223"/>
      <c r="CKH206" s="223"/>
      <c r="CKI206" s="223"/>
      <c r="CKJ206" s="223"/>
      <c r="CKK206" s="223"/>
      <c r="CKL206" s="223"/>
      <c r="CKM206" s="223"/>
      <c r="CKN206" s="223"/>
      <c r="CKO206" s="223"/>
      <c r="CKP206" s="223"/>
      <c r="CKQ206" s="223"/>
      <c r="CKR206" s="223"/>
      <c r="CKS206" s="223"/>
      <c r="CKT206" s="223"/>
      <c r="CKU206" s="223"/>
      <c r="CKV206" s="223"/>
      <c r="CKW206" s="223"/>
      <c r="CKX206" s="223"/>
      <c r="CKY206" s="223"/>
      <c r="CKZ206" s="223"/>
      <c r="CLA206" s="223"/>
      <c r="CLB206" s="223"/>
      <c r="CLC206" s="223"/>
      <c r="CLD206" s="223"/>
      <c r="CLE206" s="223"/>
      <c r="CLF206" s="223"/>
      <c r="CLG206" s="223"/>
      <c r="CLH206" s="223"/>
      <c r="CLI206" s="223"/>
      <c r="CLJ206" s="223"/>
      <c r="CLK206" s="223"/>
      <c r="CLL206" s="223"/>
      <c r="CLM206" s="223"/>
      <c r="CLN206" s="223"/>
      <c r="CLO206" s="223"/>
      <c r="CLP206" s="223"/>
      <c r="CLQ206" s="223"/>
      <c r="CLR206" s="223"/>
      <c r="CLS206" s="223"/>
      <c r="CLT206" s="223"/>
      <c r="CLU206" s="223"/>
      <c r="CLV206" s="223"/>
      <c r="CLW206" s="223"/>
      <c r="CLX206" s="223"/>
      <c r="CLY206" s="223"/>
      <c r="CLZ206" s="223"/>
      <c r="CMA206" s="223"/>
      <c r="CMB206" s="223"/>
      <c r="CMC206" s="223"/>
      <c r="CMD206" s="223"/>
      <c r="CME206" s="223"/>
      <c r="CMF206" s="223"/>
      <c r="CMG206" s="223"/>
      <c r="CMH206" s="223"/>
      <c r="CMI206" s="223"/>
      <c r="CMJ206" s="223"/>
      <c r="CMK206" s="223"/>
      <c r="CML206" s="223"/>
      <c r="CMM206" s="223"/>
      <c r="CMN206" s="223"/>
      <c r="CMO206" s="223"/>
      <c r="CMP206" s="223"/>
      <c r="CMQ206" s="223"/>
      <c r="CMR206" s="223"/>
      <c r="CMS206" s="223"/>
      <c r="CMT206" s="223"/>
      <c r="CMU206" s="223"/>
      <c r="CMV206" s="223"/>
      <c r="CMW206" s="223"/>
      <c r="CMX206" s="223"/>
      <c r="CMY206" s="223"/>
      <c r="CMZ206" s="223"/>
      <c r="CNA206" s="223"/>
      <c r="CNB206" s="223"/>
      <c r="CNC206" s="223"/>
      <c r="CND206" s="223"/>
      <c r="CNE206" s="223"/>
      <c r="CNF206" s="223"/>
      <c r="CNG206" s="223"/>
      <c r="CNH206" s="223"/>
      <c r="CNI206" s="223"/>
      <c r="CNJ206" s="223"/>
      <c r="CNK206" s="223"/>
      <c r="CNL206" s="223"/>
      <c r="CNM206" s="223"/>
      <c r="CNN206" s="223"/>
      <c r="CNO206" s="223"/>
      <c r="CNP206" s="223"/>
      <c r="CNQ206" s="223"/>
      <c r="CNR206" s="223"/>
      <c r="CNS206" s="223"/>
      <c r="CNT206" s="223"/>
      <c r="CNU206" s="223"/>
      <c r="CNV206" s="223"/>
      <c r="CNW206" s="223"/>
      <c r="CNX206" s="223"/>
      <c r="CNY206" s="223"/>
      <c r="CNZ206" s="223"/>
      <c r="COA206" s="223"/>
      <c r="COB206" s="223"/>
      <c r="COC206" s="223"/>
      <c r="COD206" s="223"/>
      <c r="COE206" s="223"/>
      <c r="COF206" s="223"/>
      <c r="COG206" s="223"/>
      <c r="COH206" s="223"/>
      <c r="COI206" s="223"/>
      <c r="COJ206" s="223"/>
      <c r="COK206" s="223"/>
      <c r="COL206" s="223"/>
      <c r="COM206" s="223"/>
      <c r="CON206" s="223"/>
      <c r="COO206" s="223"/>
      <c r="COP206" s="223"/>
      <c r="COQ206" s="223"/>
      <c r="COR206" s="223"/>
      <c r="COS206" s="223"/>
      <c r="COT206" s="223"/>
      <c r="COU206" s="223"/>
      <c r="COV206" s="223"/>
      <c r="COW206" s="223"/>
      <c r="COX206" s="223"/>
      <c r="COY206" s="223"/>
      <c r="COZ206" s="223"/>
      <c r="CPA206" s="223"/>
      <c r="CPB206" s="223"/>
      <c r="CPC206" s="223"/>
      <c r="CPD206" s="223"/>
      <c r="CPE206" s="223"/>
      <c r="CPF206" s="223"/>
      <c r="CPG206" s="223"/>
      <c r="CPH206" s="223"/>
      <c r="CPI206" s="223"/>
      <c r="CPJ206" s="223"/>
      <c r="CPK206" s="223"/>
      <c r="CPL206" s="223"/>
      <c r="CPM206" s="223"/>
      <c r="CPN206" s="223"/>
      <c r="CPO206" s="223"/>
      <c r="CPP206" s="223"/>
      <c r="CPQ206" s="223"/>
      <c r="CPR206" s="223"/>
      <c r="CPS206" s="223"/>
      <c r="CPT206" s="223"/>
      <c r="CPU206" s="223"/>
      <c r="CPV206" s="223"/>
      <c r="CPW206" s="223"/>
      <c r="CPX206" s="223"/>
      <c r="CPY206" s="223"/>
      <c r="CPZ206" s="223"/>
      <c r="CQA206" s="223"/>
      <c r="CQB206" s="223"/>
      <c r="CQC206" s="223"/>
      <c r="CQD206" s="223"/>
      <c r="CQE206" s="223"/>
      <c r="CQF206" s="223"/>
      <c r="CQG206" s="223"/>
      <c r="CQH206" s="223"/>
      <c r="CQI206" s="223"/>
      <c r="CQJ206" s="223"/>
      <c r="CQK206" s="223"/>
      <c r="CQL206" s="223"/>
      <c r="CQM206" s="223"/>
      <c r="CQN206" s="223"/>
      <c r="CQO206" s="223"/>
      <c r="CQP206" s="223"/>
      <c r="CQQ206" s="223"/>
      <c r="CQR206" s="223"/>
      <c r="CQS206" s="223"/>
      <c r="CQT206" s="223"/>
      <c r="CQU206" s="223"/>
      <c r="CQV206" s="223"/>
      <c r="CQW206" s="223"/>
      <c r="CQX206" s="223"/>
      <c r="CQY206" s="223"/>
      <c r="CQZ206" s="223"/>
      <c r="CRA206" s="223"/>
      <c r="CRB206" s="223"/>
      <c r="CRC206" s="223"/>
      <c r="CRD206" s="223"/>
      <c r="CRE206" s="223"/>
      <c r="CRF206" s="223"/>
      <c r="CRG206" s="223"/>
      <c r="CRH206" s="223"/>
      <c r="CRI206" s="223"/>
      <c r="CRJ206" s="223"/>
      <c r="CRK206" s="223"/>
      <c r="CRL206" s="223"/>
      <c r="CRM206" s="223"/>
      <c r="CRN206" s="223"/>
      <c r="CRO206" s="223"/>
      <c r="CRP206" s="223"/>
      <c r="CRQ206" s="223"/>
      <c r="CRR206" s="223"/>
      <c r="CRS206" s="223"/>
      <c r="CRT206" s="223"/>
      <c r="CRU206" s="223"/>
      <c r="CRV206" s="223"/>
      <c r="CRW206" s="223"/>
      <c r="CRX206" s="223"/>
      <c r="CRY206" s="223"/>
      <c r="CRZ206" s="223"/>
      <c r="CSA206" s="223"/>
      <c r="CSB206" s="223"/>
      <c r="CSC206" s="223"/>
      <c r="CSD206" s="223"/>
      <c r="CSE206" s="223"/>
      <c r="CSF206" s="223"/>
      <c r="CSG206" s="223"/>
      <c r="CSH206" s="223"/>
      <c r="CSI206" s="223"/>
      <c r="CSJ206" s="223"/>
      <c r="CSK206" s="223"/>
      <c r="CSL206" s="223"/>
      <c r="CSM206" s="223"/>
      <c r="CSN206" s="223"/>
      <c r="CSO206" s="223"/>
      <c r="CSP206" s="223"/>
      <c r="CSQ206" s="223"/>
      <c r="CSR206" s="223"/>
      <c r="CSS206" s="223"/>
      <c r="CST206" s="223"/>
      <c r="CSU206" s="223"/>
      <c r="CSV206" s="223"/>
      <c r="CSW206" s="223"/>
      <c r="CSX206" s="223"/>
      <c r="CSY206" s="223"/>
      <c r="CSZ206" s="223"/>
      <c r="CTA206" s="223"/>
      <c r="CTB206" s="223"/>
      <c r="CTC206" s="223"/>
      <c r="CTD206" s="223"/>
      <c r="CTE206" s="223"/>
      <c r="CTF206" s="223"/>
      <c r="CTG206" s="223"/>
      <c r="CTH206" s="223"/>
      <c r="CTI206" s="223"/>
      <c r="CTJ206" s="223"/>
      <c r="CTK206" s="223"/>
      <c r="CTL206" s="223"/>
      <c r="CTM206" s="223"/>
      <c r="CTN206" s="223"/>
      <c r="CTO206" s="223"/>
      <c r="CTP206" s="223"/>
      <c r="CTQ206" s="223"/>
      <c r="CTR206" s="223"/>
      <c r="CTS206" s="223"/>
      <c r="CTT206" s="223"/>
      <c r="CTU206" s="223"/>
      <c r="CTV206" s="223"/>
      <c r="CTW206" s="223"/>
      <c r="CTX206" s="223"/>
      <c r="CTY206" s="223"/>
      <c r="CTZ206" s="223"/>
      <c r="CUA206" s="223"/>
      <c r="CUB206" s="223"/>
      <c r="CUC206" s="223"/>
      <c r="CUD206" s="223"/>
      <c r="CUE206" s="223"/>
      <c r="CUF206" s="223"/>
      <c r="CUG206" s="223"/>
      <c r="CUH206" s="223"/>
      <c r="CUI206" s="223"/>
      <c r="CUJ206" s="223"/>
      <c r="CUK206" s="223"/>
      <c r="CUL206" s="223"/>
      <c r="CUM206" s="223"/>
      <c r="CUN206" s="223"/>
      <c r="CUO206" s="223"/>
      <c r="CUP206" s="223"/>
      <c r="CUQ206" s="223"/>
      <c r="CUR206" s="223"/>
      <c r="CUS206" s="223"/>
      <c r="CUT206" s="223"/>
      <c r="CUU206" s="223"/>
      <c r="CUV206" s="223"/>
      <c r="CUW206" s="223"/>
      <c r="CUX206" s="223"/>
      <c r="CUY206" s="223"/>
      <c r="CUZ206" s="223"/>
      <c r="CVA206" s="223"/>
      <c r="CVB206" s="223"/>
      <c r="CVC206" s="223"/>
      <c r="CVD206" s="223"/>
      <c r="CVE206" s="223"/>
      <c r="CVF206" s="223"/>
      <c r="CVG206" s="223"/>
      <c r="CVH206" s="223"/>
      <c r="CVI206" s="223"/>
      <c r="CVJ206" s="223"/>
      <c r="CVK206" s="223"/>
      <c r="CVL206" s="223"/>
      <c r="CVM206" s="223"/>
      <c r="CVN206" s="223"/>
      <c r="CVO206" s="223"/>
      <c r="CVP206" s="223"/>
      <c r="CVQ206" s="223"/>
      <c r="CVR206" s="223"/>
      <c r="CVS206" s="223"/>
      <c r="CVT206" s="223"/>
      <c r="CVU206" s="223"/>
      <c r="CVV206" s="223"/>
      <c r="CVW206" s="223"/>
      <c r="CVX206" s="223"/>
      <c r="CVY206" s="223"/>
      <c r="CVZ206" s="223"/>
      <c r="CWA206" s="223"/>
      <c r="CWB206" s="223"/>
      <c r="CWC206" s="223"/>
      <c r="CWD206" s="223"/>
      <c r="CWE206" s="223"/>
      <c r="CWF206" s="223"/>
      <c r="CWG206" s="223"/>
      <c r="CWH206" s="223"/>
      <c r="CWI206" s="223"/>
      <c r="CWJ206" s="223"/>
      <c r="CWK206" s="223"/>
      <c r="CWL206" s="223"/>
      <c r="CWM206" s="223"/>
      <c r="CWN206" s="223"/>
      <c r="CWO206" s="223"/>
      <c r="CWP206" s="223"/>
      <c r="CWQ206" s="223"/>
      <c r="CWR206" s="223"/>
      <c r="CWS206" s="223"/>
      <c r="CWT206" s="223"/>
      <c r="CWU206" s="223"/>
      <c r="CWV206" s="223"/>
      <c r="CWW206" s="223"/>
      <c r="CWX206" s="223"/>
      <c r="CWY206" s="223"/>
      <c r="CWZ206" s="223"/>
      <c r="CXA206" s="223"/>
      <c r="CXB206" s="223"/>
      <c r="CXC206" s="223"/>
      <c r="CXD206" s="223"/>
      <c r="CXE206" s="223"/>
      <c r="CXF206" s="223"/>
      <c r="CXG206" s="223"/>
      <c r="CXH206" s="223"/>
      <c r="CXI206" s="223"/>
      <c r="CXJ206" s="223"/>
      <c r="CXK206" s="223"/>
      <c r="CXL206" s="223"/>
      <c r="CXM206" s="223"/>
      <c r="CXN206" s="223"/>
      <c r="CXO206" s="223"/>
      <c r="CXP206" s="223"/>
      <c r="CXQ206" s="223"/>
      <c r="CXR206" s="223"/>
      <c r="CXS206" s="223"/>
      <c r="CXT206" s="223"/>
      <c r="CXU206" s="223"/>
      <c r="CXV206" s="223"/>
      <c r="CXW206" s="223"/>
      <c r="CXX206" s="223"/>
      <c r="CXY206" s="223"/>
      <c r="CXZ206" s="223"/>
      <c r="CYA206" s="223"/>
      <c r="CYB206" s="223"/>
      <c r="CYC206" s="223"/>
      <c r="CYD206" s="223"/>
      <c r="CYE206" s="223"/>
      <c r="CYF206" s="223"/>
      <c r="CYG206" s="223"/>
      <c r="CYH206" s="223"/>
      <c r="CYI206" s="223"/>
      <c r="CYJ206" s="223"/>
      <c r="CYK206" s="223"/>
      <c r="CYL206" s="223"/>
      <c r="CYM206" s="223"/>
      <c r="CYN206" s="223"/>
      <c r="CYO206" s="223"/>
      <c r="CYP206" s="223"/>
      <c r="CYQ206" s="223"/>
      <c r="CYR206" s="223"/>
      <c r="CYS206" s="223"/>
      <c r="CYT206" s="223"/>
      <c r="CYU206" s="223"/>
      <c r="CYV206" s="223"/>
      <c r="CYW206" s="223"/>
      <c r="CYX206" s="223"/>
      <c r="CYY206" s="223"/>
      <c r="CYZ206" s="223"/>
      <c r="CZA206" s="223"/>
      <c r="CZB206" s="223"/>
      <c r="CZC206" s="223"/>
      <c r="CZD206" s="223"/>
      <c r="CZE206" s="223"/>
      <c r="CZF206" s="223"/>
      <c r="CZG206" s="223"/>
      <c r="CZH206" s="223"/>
      <c r="CZI206" s="223"/>
      <c r="CZJ206" s="223"/>
      <c r="CZK206" s="223"/>
      <c r="CZL206" s="223"/>
      <c r="CZM206" s="223"/>
      <c r="CZN206" s="223"/>
      <c r="CZO206" s="223"/>
      <c r="CZP206" s="223"/>
      <c r="CZQ206" s="223"/>
      <c r="CZR206" s="223"/>
      <c r="CZS206" s="223"/>
      <c r="CZT206" s="223"/>
      <c r="CZU206" s="223"/>
      <c r="CZV206" s="223"/>
      <c r="CZW206" s="223"/>
      <c r="CZX206" s="223"/>
      <c r="CZY206" s="223"/>
      <c r="CZZ206" s="223"/>
      <c r="DAA206" s="223"/>
      <c r="DAB206" s="223"/>
      <c r="DAC206" s="223"/>
      <c r="DAD206" s="223"/>
      <c r="DAE206" s="223"/>
      <c r="DAF206" s="223"/>
      <c r="DAG206" s="223"/>
      <c r="DAH206" s="223"/>
      <c r="DAI206" s="223"/>
      <c r="DAJ206" s="223"/>
      <c r="DAK206" s="223"/>
      <c r="DAL206" s="223"/>
      <c r="DAM206" s="223"/>
      <c r="DAN206" s="223"/>
      <c r="DAO206" s="223"/>
      <c r="DAP206" s="223"/>
      <c r="DAQ206" s="223"/>
      <c r="DAR206" s="223"/>
      <c r="DAS206" s="223"/>
      <c r="DAT206" s="223"/>
      <c r="DAU206" s="223"/>
      <c r="DAV206" s="223"/>
      <c r="DAW206" s="223"/>
      <c r="DAX206" s="223"/>
      <c r="DAY206" s="223"/>
      <c r="DAZ206" s="223"/>
      <c r="DBA206" s="223"/>
      <c r="DBB206" s="223"/>
      <c r="DBC206" s="223"/>
      <c r="DBD206" s="223"/>
      <c r="DBE206" s="223"/>
      <c r="DBF206" s="223"/>
      <c r="DBG206" s="223"/>
      <c r="DBH206" s="223"/>
      <c r="DBI206" s="223"/>
      <c r="DBJ206" s="223"/>
      <c r="DBK206" s="223"/>
      <c r="DBL206" s="223"/>
      <c r="DBM206" s="223"/>
      <c r="DBN206" s="223"/>
      <c r="DBO206" s="223"/>
      <c r="DBP206" s="223"/>
      <c r="DBQ206" s="223"/>
      <c r="DBR206" s="223"/>
      <c r="DBS206" s="223"/>
      <c r="DBT206" s="223"/>
      <c r="DBU206" s="223"/>
      <c r="DBV206" s="223"/>
      <c r="DBW206" s="223"/>
      <c r="DBX206" s="223"/>
      <c r="DBY206" s="223"/>
      <c r="DBZ206" s="223"/>
      <c r="DCA206" s="223"/>
      <c r="DCB206" s="223"/>
      <c r="DCC206" s="223"/>
      <c r="DCD206" s="223"/>
      <c r="DCE206" s="223"/>
      <c r="DCF206" s="223"/>
      <c r="DCG206" s="223"/>
      <c r="DCH206" s="223"/>
      <c r="DCI206" s="223"/>
      <c r="DCJ206" s="223"/>
      <c r="DCK206" s="223"/>
      <c r="DCL206" s="223"/>
      <c r="DCM206" s="223"/>
      <c r="DCN206" s="223"/>
      <c r="DCO206" s="223"/>
      <c r="DCP206" s="223"/>
      <c r="DCQ206" s="223"/>
      <c r="DCR206" s="223"/>
      <c r="DCS206" s="223"/>
      <c r="DCT206" s="223"/>
      <c r="DCU206" s="223"/>
      <c r="DCV206" s="223"/>
      <c r="DCW206" s="223"/>
      <c r="DCX206" s="223"/>
      <c r="DCY206" s="223"/>
      <c r="DCZ206" s="223"/>
      <c r="DDA206" s="223"/>
      <c r="DDB206" s="223"/>
      <c r="DDC206" s="223"/>
      <c r="DDD206" s="223"/>
      <c r="DDE206" s="223"/>
      <c r="DDF206" s="223"/>
      <c r="DDG206" s="223"/>
      <c r="DDH206" s="223"/>
      <c r="DDI206" s="223"/>
      <c r="DDJ206" s="223"/>
      <c r="DDK206" s="223"/>
      <c r="DDL206" s="223"/>
      <c r="DDM206" s="223"/>
      <c r="DDN206" s="223"/>
      <c r="DDO206" s="223"/>
      <c r="DDP206" s="223"/>
      <c r="DDQ206" s="223"/>
      <c r="DDR206" s="223"/>
      <c r="DDS206" s="223"/>
      <c r="DDT206" s="223"/>
      <c r="DDU206" s="223"/>
      <c r="DDV206" s="223"/>
      <c r="DDW206" s="223"/>
      <c r="DDX206" s="223"/>
      <c r="DDY206" s="223"/>
      <c r="DDZ206" s="223"/>
      <c r="DEA206" s="223"/>
      <c r="DEB206" s="223"/>
      <c r="DEC206" s="223"/>
      <c r="DED206" s="223"/>
      <c r="DEE206" s="223"/>
      <c r="DEF206" s="223"/>
      <c r="DEG206" s="223"/>
      <c r="DEH206" s="223"/>
      <c r="DEI206" s="223"/>
      <c r="DEJ206" s="223"/>
      <c r="DEK206" s="223"/>
      <c r="DEL206" s="223"/>
      <c r="DEM206" s="223"/>
      <c r="DEN206" s="223"/>
      <c r="DEO206" s="223"/>
      <c r="DEP206" s="223"/>
      <c r="DEQ206" s="223"/>
      <c r="DER206" s="223"/>
      <c r="DES206" s="223"/>
      <c r="DET206" s="223"/>
      <c r="DEU206" s="223"/>
      <c r="DEV206" s="223"/>
      <c r="DEW206" s="223"/>
      <c r="DEX206" s="223"/>
      <c r="DEY206" s="223"/>
      <c r="DEZ206" s="223"/>
      <c r="DFA206" s="223"/>
      <c r="DFB206" s="223"/>
      <c r="DFC206" s="223"/>
      <c r="DFD206" s="223"/>
      <c r="DFE206" s="223"/>
      <c r="DFF206" s="223"/>
      <c r="DFG206" s="223"/>
      <c r="DFH206" s="223"/>
      <c r="DFI206" s="223"/>
      <c r="DFJ206" s="223"/>
      <c r="DFK206" s="223"/>
      <c r="DFL206" s="223"/>
      <c r="DFM206" s="223"/>
      <c r="DFN206" s="223"/>
      <c r="DFO206" s="223"/>
      <c r="DFP206" s="223"/>
      <c r="DFQ206" s="223"/>
      <c r="DFR206" s="223"/>
      <c r="DFS206" s="223"/>
      <c r="DFT206" s="223"/>
      <c r="DFU206" s="223"/>
      <c r="DFV206" s="223"/>
      <c r="DFW206" s="223"/>
      <c r="DFX206" s="223"/>
      <c r="DFY206" s="223"/>
      <c r="DFZ206" s="223"/>
      <c r="DGA206" s="223"/>
      <c r="DGB206" s="223"/>
      <c r="DGC206" s="223"/>
      <c r="DGD206" s="223"/>
      <c r="DGE206" s="223"/>
      <c r="DGF206" s="223"/>
      <c r="DGG206" s="223"/>
      <c r="DGH206" s="223"/>
      <c r="DGI206" s="223"/>
      <c r="DGJ206" s="223"/>
      <c r="DGK206" s="223"/>
      <c r="DGL206" s="223"/>
      <c r="DGM206" s="223"/>
      <c r="DGN206" s="223"/>
      <c r="DGO206" s="223"/>
      <c r="DGP206" s="223"/>
      <c r="DGQ206" s="223"/>
      <c r="DGR206" s="223"/>
      <c r="DGS206" s="223"/>
      <c r="DGT206" s="223"/>
      <c r="DGU206" s="223"/>
      <c r="DGV206" s="223"/>
      <c r="DGW206" s="223"/>
      <c r="DGX206" s="223"/>
      <c r="DGY206" s="223"/>
      <c r="DGZ206" s="223"/>
      <c r="DHA206" s="223"/>
      <c r="DHB206" s="223"/>
      <c r="DHC206" s="223"/>
      <c r="DHD206" s="223"/>
      <c r="DHE206" s="223"/>
      <c r="DHF206" s="223"/>
      <c r="DHG206" s="223"/>
      <c r="DHH206" s="223"/>
      <c r="DHI206" s="223"/>
      <c r="DHJ206" s="223"/>
      <c r="DHK206" s="223"/>
      <c r="DHL206" s="223"/>
      <c r="DHM206" s="223"/>
      <c r="DHN206" s="223"/>
      <c r="DHO206" s="223"/>
      <c r="DHP206" s="223"/>
      <c r="DHQ206" s="223"/>
      <c r="DHR206" s="223"/>
      <c r="DHS206" s="223"/>
      <c r="DHT206" s="223"/>
      <c r="DHU206" s="223"/>
      <c r="DHV206" s="223"/>
      <c r="DHW206" s="223"/>
      <c r="DHX206" s="223"/>
      <c r="DHY206" s="223"/>
      <c r="DHZ206" s="223"/>
      <c r="DIA206" s="223"/>
      <c r="DIB206" s="223"/>
      <c r="DIC206" s="223"/>
      <c r="DID206" s="223"/>
      <c r="DIE206" s="223"/>
      <c r="DIF206" s="223"/>
      <c r="DIG206" s="223"/>
      <c r="DIH206" s="223"/>
      <c r="DII206" s="223"/>
      <c r="DIJ206" s="223"/>
      <c r="DIK206" s="223"/>
      <c r="DIL206" s="223"/>
      <c r="DIM206" s="223"/>
      <c r="DIN206" s="223"/>
      <c r="DIO206" s="223"/>
      <c r="DIP206" s="223"/>
      <c r="DIQ206" s="223"/>
      <c r="DIR206" s="223"/>
      <c r="DIS206" s="223"/>
      <c r="DIT206" s="223"/>
      <c r="DIU206" s="223"/>
      <c r="DIV206" s="223"/>
      <c r="DIW206" s="223"/>
      <c r="DIX206" s="223"/>
      <c r="DIY206" s="223"/>
      <c r="DIZ206" s="223"/>
      <c r="DJA206" s="223"/>
      <c r="DJB206" s="223"/>
      <c r="DJC206" s="223"/>
      <c r="DJD206" s="223"/>
      <c r="DJE206" s="223"/>
      <c r="DJF206" s="223"/>
      <c r="DJG206" s="223"/>
      <c r="DJH206" s="223"/>
      <c r="DJI206" s="223"/>
      <c r="DJJ206" s="223"/>
      <c r="DJK206" s="223"/>
      <c r="DJL206" s="223"/>
      <c r="DJM206" s="223"/>
      <c r="DJN206" s="223"/>
      <c r="DJO206" s="223"/>
      <c r="DJP206" s="223"/>
      <c r="DJQ206" s="223"/>
      <c r="DJR206" s="223"/>
      <c r="DJS206" s="223"/>
      <c r="DJT206" s="223"/>
      <c r="DJU206" s="223"/>
      <c r="DJV206" s="223"/>
      <c r="DJW206" s="223"/>
      <c r="DJX206" s="223"/>
      <c r="DJY206" s="223"/>
      <c r="DJZ206" s="223"/>
      <c r="DKA206" s="223"/>
      <c r="DKB206" s="223"/>
      <c r="DKC206" s="223"/>
      <c r="DKD206" s="223"/>
      <c r="DKE206" s="223"/>
      <c r="DKF206" s="223"/>
      <c r="DKG206" s="223"/>
      <c r="DKH206" s="223"/>
      <c r="DKI206" s="223"/>
      <c r="DKJ206" s="223"/>
      <c r="DKK206" s="223"/>
      <c r="DKL206" s="223"/>
      <c r="DKM206" s="223"/>
      <c r="DKN206" s="223"/>
      <c r="DKO206" s="223"/>
      <c r="DKP206" s="223"/>
      <c r="DKQ206" s="223"/>
      <c r="DKR206" s="223"/>
      <c r="DKS206" s="223"/>
      <c r="DKT206" s="223"/>
      <c r="DKU206" s="223"/>
      <c r="DKV206" s="223"/>
      <c r="DKW206" s="223"/>
      <c r="DKX206" s="223"/>
      <c r="DKY206" s="223"/>
      <c r="DKZ206" s="223"/>
      <c r="DLA206" s="223"/>
      <c r="DLB206" s="223"/>
      <c r="DLC206" s="223"/>
      <c r="DLD206" s="223"/>
      <c r="DLE206" s="223"/>
      <c r="DLF206" s="223"/>
      <c r="DLG206" s="223"/>
      <c r="DLH206" s="223"/>
      <c r="DLI206" s="223"/>
      <c r="DLJ206" s="223"/>
      <c r="DLK206" s="223"/>
      <c r="DLL206" s="223"/>
      <c r="DLM206" s="223"/>
      <c r="DLN206" s="223"/>
      <c r="DLO206" s="223"/>
      <c r="DLP206" s="223"/>
      <c r="DLQ206" s="223"/>
      <c r="DLR206" s="223"/>
      <c r="DLS206" s="223"/>
      <c r="DLT206" s="223"/>
      <c r="DLU206" s="223"/>
      <c r="DLV206" s="223"/>
      <c r="DLW206" s="223"/>
      <c r="DLX206" s="223"/>
      <c r="DLY206" s="223"/>
      <c r="DLZ206" s="223"/>
      <c r="DMA206" s="223"/>
      <c r="DMB206" s="223"/>
      <c r="DMC206" s="223"/>
      <c r="DMD206" s="223"/>
      <c r="DME206" s="223"/>
      <c r="DMF206" s="223"/>
      <c r="DMG206" s="223"/>
      <c r="DMH206" s="223"/>
      <c r="DMI206" s="223"/>
      <c r="DMJ206" s="223"/>
      <c r="DMK206" s="223"/>
      <c r="DML206" s="223"/>
      <c r="DMM206" s="223"/>
      <c r="DMN206" s="223"/>
      <c r="DMO206" s="223"/>
      <c r="DMP206" s="223"/>
      <c r="DMQ206" s="223"/>
      <c r="DMR206" s="223"/>
      <c r="DMS206" s="223"/>
      <c r="DMT206" s="223"/>
      <c r="DMU206" s="223"/>
      <c r="DMV206" s="223"/>
      <c r="DMW206" s="223"/>
      <c r="DMX206" s="223"/>
      <c r="DMY206" s="223"/>
      <c r="DMZ206" s="223"/>
      <c r="DNA206" s="223"/>
      <c r="DNB206" s="223"/>
      <c r="DNC206" s="223"/>
      <c r="DND206" s="223"/>
      <c r="DNE206" s="223"/>
      <c r="DNF206" s="223"/>
      <c r="DNG206" s="223"/>
      <c r="DNH206" s="223"/>
      <c r="DNI206" s="223"/>
      <c r="DNJ206" s="223"/>
      <c r="DNK206" s="223"/>
      <c r="DNL206" s="223"/>
      <c r="DNM206" s="223"/>
      <c r="DNN206" s="223"/>
      <c r="DNO206" s="223"/>
      <c r="DNP206" s="223"/>
      <c r="DNQ206" s="223"/>
      <c r="DNR206" s="223"/>
      <c r="DNS206" s="223"/>
      <c r="DNT206" s="223"/>
      <c r="DNU206" s="223"/>
      <c r="DNV206" s="223"/>
      <c r="DNW206" s="223"/>
      <c r="DNX206" s="223"/>
      <c r="DNY206" s="223"/>
      <c r="DNZ206" s="223"/>
      <c r="DOA206" s="223"/>
      <c r="DOB206" s="223"/>
      <c r="DOC206" s="223"/>
      <c r="DOD206" s="223"/>
      <c r="DOE206" s="223"/>
      <c r="DOF206" s="223"/>
      <c r="DOG206" s="223"/>
      <c r="DOH206" s="223"/>
      <c r="DOI206" s="223"/>
      <c r="DOJ206" s="223"/>
      <c r="DOK206" s="223"/>
      <c r="DOL206" s="223"/>
      <c r="DOM206" s="223"/>
      <c r="DON206" s="223"/>
      <c r="DOO206" s="223"/>
      <c r="DOP206" s="223"/>
      <c r="DOQ206" s="223"/>
      <c r="DOR206" s="223"/>
      <c r="DOS206" s="223"/>
      <c r="DOT206" s="223"/>
      <c r="DOU206" s="223"/>
      <c r="DOV206" s="223"/>
      <c r="DOW206" s="223"/>
      <c r="DOX206" s="223"/>
      <c r="DOY206" s="223"/>
      <c r="DOZ206" s="223"/>
      <c r="DPA206" s="223"/>
      <c r="DPB206" s="223"/>
      <c r="DPC206" s="223"/>
      <c r="DPD206" s="223"/>
      <c r="DPE206" s="223"/>
      <c r="DPF206" s="223"/>
      <c r="DPG206" s="223"/>
      <c r="DPH206" s="223"/>
      <c r="DPI206" s="223"/>
      <c r="DPJ206" s="223"/>
      <c r="DPK206" s="223"/>
      <c r="DPL206" s="223"/>
      <c r="DPM206" s="223"/>
      <c r="DPN206" s="223"/>
      <c r="DPO206" s="223"/>
      <c r="DPP206" s="223"/>
      <c r="DPQ206" s="223"/>
      <c r="DPR206" s="223"/>
      <c r="DPS206" s="223"/>
      <c r="DPT206" s="223"/>
      <c r="DPU206" s="223"/>
      <c r="DPV206" s="223"/>
      <c r="DPW206" s="223"/>
      <c r="DPX206" s="223"/>
      <c r="DPY206" s="223"/>
      <c r="DPZ206" s="223"/>
      <c r="DQA206" s="223"/>
      <c r="DQB206" s="223"/>
      <c r="DQC206" s="223"/>
      <c r="DQD206" s="223"/>
      <c r="DQE206" s="223"/>
      <c r="DQF206" s="223"/>
      <c r="DQG206" s="223"/>
      <c r="DQH206" s="223"/>
      <c r="DQI206" s="223"/>
      <c r="DQJ206" s="223"/>
      <c r="DQK206" s="223"/>
      <c r="DQL206" s="223"/>
      <c r="DQM206" s="223"/>
      <c r="DQN206" s="223"/>
      <c r="DQO206" s="223"/>
      <c r="DQP206" s="223"/>
      <c r="DQQ206" s="223"/>
      <c r="DQR206" s="223"/>
      <c r="DQS206" s="223"/>
      <c r="DQT206" s="223"/>
      <c r="DQU206" s="223"/>
      <c r="DQV206" s="223"/>
      <c r="DQW206" s="223"/>
      <c r="DQX206" s="223"/>
      <c r="DQY206" s="223"/>
      <c r="DQZ206" s="223"/>
      <c r="DRA206" s="223"/>
      <c r="DRB206" s="223"/>
      <c r="DRC206" s="223"/>
      <c r="DRD206" s="223"/>
      <c r="DRE206" s="223"/>
      <c r="DRF206" s="223"/>
      <c r="DRG206" s="223"/>
      <c r="DRH206" s="223"/>
      <c r="DRI206" s="223"/>
      <c r="DRJ206" s="223"/>
      <c r="DRK206" s="223"/>
      <c r="DRL206" s="223"/>
      <c r="DRM206" s="223"/>
      <c r="DRN206" s="223"/>
      <c r="DRO206" s="223"/>
      <c r="DRP206" s="223"/>
      <c r="DRQ206" s="223"/>
      <c r="DRR206" s="223"/>
      <c r="DRS206" s="223"/>
      <c r="DRT206" s="223"/>
      <c r="DRU206" s="223"/>
      <c r="DRV206" s="223"/>
      <c r="DRW206" s="223"/>
      <c r="DRX206" s="223"/>
      <c r="DRY206" s="223"/>
      <c r="DRZ206" s="223"/>
      <c r="DSA206" s="223"/>
      <c r="DSB206" s="223"/>
      <c r="DSC206" s="223"/>
      <c r="DSD206" s="223"/>
      <c r="DSE206" s="223"/>
      <c r="DSF206" s="223"/>
      <c r="DSG206" s="223"/>
      <c r="DSH206" s="223"/>
      <c r="DSI206" s="223"/>
      <c r="DSJ206" s="223"/>
      <c r="DSK206" s="223"/>
      <c r="DSL206" s="223"/>
      <c r="DSM206" s="223"/>
      <c r="DSN206" s="223"/>
      <c r="DSO206" s="223"/>
      <c r="DSP206" s="223"/>
      <c r="DSQ206" s="223"/>
      <c r="DSR206" s="223"/>
      <c r="DSS206" s="223"/>
      <c r="DST206" s="223"/>
      <c r="DSU206" s="223"/>
      <c r="DSV206" s="223"/>
      <c r="DSW206" s="223"/>
      <c r="DSX206" s="223"/>
      <c r="DSY206" s="223"/>
      <c r="DSZ206" s="223"/>
      <c r="DTA206" s="223"/>
      <c r="DTB206" s="223"/>
      <c r="DTC206" s="223"/>
      <c r="DTD206" s="223"/>
      <c r="DTE206" s="223"/>
      <c r="DTF206" s="223"/>
      <c r="DTG206" s="223"/>
      <c r="DTH206" s="223"/>
      <c r="DTI206" s="223"/>
      <c r="DTJ206" s="223"/>
      <c r="DTK206" s="223"/>
      <c r="DTL206" s="223"/>
      <c r="DTM206" s="223"/>
      <c r="DTN206" s="223"/>
      <c r="DTO206" s="223"/>
      <c r="DTP206" s="223"/>
      <c r="DTQ206" s="223"/>
      <c r="DTR206" s="223"/>
      <c r="DTS206" s="223"/>
      <c r="DTT206" s="223"/>
      <c r="DTU206" s="223"/>
      <c r="DTV206" s="223"/>
      <c r="DTW206" s="223"/>
      <c r="DTX206" s="223"/>
      <c r="DTY206" s="223"/>
      <c r="DTZ206" s="223"/>
      <c r="DUA206" s="223"/>
      <c r="DUB206" s="223"/>
      <c r="DUC206" s="223"/>
      <c r="DUD206" s="223"/>
      <c r="DUE206" s="223"/>
      <c r="DUF206" s="223"/>
      <c r="DUG206" s="223"/>
      <c r="DUH206" s="223"/>
      <c r="DUI206" s="223"/>
      <c r="DUJ206" s="223"/>
      <c r="DUK206" s="223"/>
      <c r="DUL206" s="223"/>
      <c r="DUM206" s="223"/>
      <c r="DUN206" s="223"/>
      <c r="DUO206" s="223"/>
      <c r="DUP206" s="223"/>
      <c r="DUQ206" s="223"/>
      <c r="DUR206" s="223"/>
      <c r="DUS206" s="223"/>
      <c r="DUT206" s="223"/>
      <c r="DUU206" s="223"/>
      <c r="DUV206" s="223"/>
      <c r="DUW206" s="223"/>
      <c r="DUX206" s="223"/>
      <c r="DUY206" s="223"/>
      <c r="DUZ206" s="223"/>
      <c r="DVA206" s="223"/>
      <c r="DVB206" s="223"/>
      <c r="DVC206" s="223"/>
      <c r="DVD206" s="223"/>
      <c r="DVE206" s="223"/>
      <c r="DVF206" s="223"/>
      <c r="DVG206" s="223"/>
      <c r="DVH206" s="223"/>
      <c r="DVI206" s="223"/>
      <c r="DVJ206" s="223"/>
      <c r="DVK206" s="223"/>
      <c r="DVL206" s="223"/>
      <c r="DVM206" s="223"/>
      <c r="DVN206" s="223"/>
      <c r="DVO206" s="223"/>
      <c r="DVP206" s="223"/>
      <c r="DVQ206" s="223"/>
      <c r="DVR206" s="223"/>
      <c r="DVS206" s="223"/>
      <c r="DVT206" s="223"/>
      <c r="DVU206" s="223"/>
      <c r="DVV206" s="223"/>
      <c r="DVW206" s="223"/>
      <c r="DVX206" s="223"/>
      <c r="DVY206" s="223"/>
      <c r="DVZ206" s="223"/>
      <c r="DWA206" s="223"/>
      <c r="DWB206" s="223"/>
      <c r="DWC206" s="223"/>
      <c r="DWD206" s="223"/>
      <c r="DWE206" s="223"/>
      <c r="DWF206" s="223"/>
      <c r="DWG206" s="223"/>
      <c r="DWH206" s="223"/>
      <c r="DWI206" s="223"/>
      <c r="DWJ206" s="223"/>
      <c r="DWK206" s="223"/>
      <c r="DWL206" s="223"/>
      <c r="DWM206" s="223"/>
      <c r="DWN206" s="223"/>
      <c r="DWO206" s="223"/>
      <c r="DWP206" s="223"/>
      <c r="DWQ206" s="223"/>
      <c r="DWR206" s="223"/>
      <c r="DWS206" s="223"/>
      <c r="DWT206" s="223"/>
      <c r="DWU206" s="223"/>
      <c r="DWV206" s="223"/>
      <c r="DWW206" s="223"/>
      <c r="DWX206" s="223"/>
      <c r="DWY206" s="223"/>
      <c r="DWZ206" s="223"/>
      <c r="DXA206" s="223"/>
      <c r="DXB206" s="223"/>
      <c r="DXC206" s="223"/>
      <c r="DXD206" s="223"/>
      <c r="DXE206" s="223"/>
      <c r="DXF206" s="223"/>
      <c r="DXG206" s="223"/>
      <c r="DXH206" s="223"/>
      <c r="DXI206" s="223"/>
      <c r="DXJ206" s="223"/>
      <c r="DXK206" s="223"/>
      <c r="DXL206" s="223"/>
      <c r="DXM206" s="223"/>
      <c r="DXN206" s="223"/>
      <c r="DXO206" s="223"/>
      <c r="DXP206" s="223"/>
      <c r="DXQ206" s="223"/>
      <c r="DXR206" s="223"/>
      <c r="DXS206" s="223"/>
      <c r="DXT206" s="223"/>
      <c r="DXU206" s="223"/>
      <c r="DXV206" s="223"/>
      <c r="DXW206" s="223"/>
      <c r="DXX206" s="223"/>
      <c r="DXY206" s="223"/>
      <c r="DXZ206" s="223"/>
      <c r="DYA206" s="223"/>
      <c r="DYB206" s="223"/>
      <c r="DYC206" s="223"/>
      <c r="DYD206" s="223"/>
      <c r="DYE206" s="223"/>
      <c r="DYF206" s="223"/>
      <c r="DYG206" s="223"/>
      <c r="DYH206" s="223"/>
      <c r="DYI206" s="223"/>
      <c r="DYJ206" s="223"/>
      <c r="DYK206" s="223"/>
      <c r="DYL206" s="223"/>
      <c r="DYM206" s="223"/>
      <c r="DYN206" s="223"/>
      <c r="DYO206" s="223"/>
      <c r="DYP206" s="223"/>
      <c r="DYQ206" s="223"/>
      <c r="DYR206" s="223"/>
      <c r="DYS206" s="223"/>
      <c r="DYT206" s="223"/>
      <c r="DYU206" s="223"/>
      <c r="DYV206" s="223"/>
      <c r="DYW206" s="223"/>
      <c r="DYX206" s="223"/>
      <c r="DYY206" s="223"/>
      <c r="DYZ206" s="223"/>
      <c r="DZA206" s="223"/>
      <c r="DZB206" s="223"/>
      <c r="DZC206" s="223"/>
      <c r="DZD206" s="223"/>
      <c r="DZE206" s="223"/>
      <c r="DZF206" s="223"/>
      <c r="DZG206" s="223"/>
      <c r="DZH206" s="223"/>
      <c r="DZI206" s="223"/>
      <c r="DZJ206" s="223"/>
      <c r="DZK206" s="223"/>
      <c r="DZL206" s="223"/>
      <c r="DZM206" s="223"/>
      <c r="DZN206" s="223"/>
      <c r="DZO206" s="223"/>
      <c r="DZP206" s="223"/>
      <c r="DZQ206" s="223"/>
      <c r="DZR206" s="223"/>
      <c r="DZS206" s="223"/>
      <c r="DZT206" s="223"/>
      <c r="DZU206" s="223"/>
      <c r="DZV206" s="223"/>
      <c r="DZW206" s="223"/>
      <c r="DZX206" s="223"/>
      <c r="DZY206" s="223"/>
      <c r="DZZ206" s="223"/>
      <c r="EAA206" s="223"/>
      <c r="EAB206" s="223"/>
      <c r="EAC206" s="223"/>
      <c r="EAD206" s="223"/>
      <c r="EAE206" s="223"/>
      <c r="EAF206" s="223"/>
      <c r="EAG206" s="223"/>
      <c r="EAH206" s="223"/>
      <c r="EAI206" s="223"/>
      <c r="EAJ206" s="223"/>
      <c r="EAK206" s="223"/>
      <c r="EAL206" s="223"/>
      <c r="EAM206" s="223"/>
      <c r="EAN206" s="223"/>
      <c r="EAO206" s="223"/>
      <c r="EAP206" s="223"/>
      <c r="EAQ206" s="223"/>
      <c r="EAR206" s="223"/>
      <c r="EAS206" s="223"/>
      <c r="EAT206" s="223"/>
      <c r="EAU206" s="223"/>
      <c r="EAV206" s="223"/>
      <c r="EAW206" s="223"/>
      <c r="EAX206" s="223"/>
      <c r="EAY206" s="223"/>
      <c r="EAZ206" s="223"/>
      <c r="EBA206" s="223"/>
      <c r="EBB206" s="223"/>
      <c r="EBC206" s="223"/>
      <c r="EBD206" s="223"/>
      <c r="EBE206" s="223"/>
      <c r="EBF206" s="223"/>
      <c r="EBG206" s="223"/>
      <c r="EBH206" s="223"/>
      <c r="EBI206" s="223"/>
      <c r="EBJ206" s="223"/>
      <c r="EBK206" s="223"/>
      <c r="EBL206" s="223"/>
      <c r="EBM206" s="223"/>
      <c r="EBN206" s="223"/>
      <c r="EBO206" s="223"/>
      <c r="EBP206" s="223"/>
      <c r="EBQ206" s="223"/>
      <c r="EBR206" s="223"/>
      <c r="EBS206" s="223"/>
      <c r="EBT206" s="223"/>
      <c r="EBU206" s="223"/>
      <c r="EBV206" s="223"/>
      <c r="EBW206" s="223"/>
      <c r="EBX206" s="223"/>
      <c r="EBY206" s="223"/>
      <c r="EBZ206" s="223"/>
      <c r="ECA206" s="223"/>
      <c r="ECB206" s="223"/>
      <c r="ECC206" s="223"/>
      <c r="ECD206" s="223"/>
      <c r="ECE206" s="223"/>
      <c r="ECF206" s="223"/>
      <c r="ECG206" s="223"/>
      <c r="ECH206" s="223"/>
      <c r="ECI206" s="223"/>
      <c r="ECJ206" s="223"/>
      <c r="ECK206" s="223"/>
      <c r="ECL206" s="223"/>
      <c r="ECM206" s="223"/>
      <c r="ECN206" s="223"/>
      <c r="ECO206" s="223"/>
      <c r="ECP206" s="223"/>
      <c r="ECQ206" s="223"/>
      <c r="ECR206" s="223"/>
      <c r="ECS206" s="223"/>
      <c r="ECT206" s="223"/>
      <c r="ECU206" s="223"/>
      <c r="ECV206" s="223"/>
      <c r="ECW206" s="223"/>
      <c r="ECX206" s="223"/>
      <c r="ECY206" s="223"/>
      <c r="ECZ206" s="223"/>
      <c r="EDA206" s="223"/>
      <c r="EDB206" s="223"/>
      <c r="EDC206" s="223"/>
      <c r="EDD206" s="223"/>
      <c r="EDE206" s="223"/>
      <c r="EDF206" s="223"/>
      <c r="EDG206" s="223"/>
      <c r="EDH206" s="223"/>
      <c r="EDI206" s="223"/>
      <c r="EDJ206" s="223"/>
      <c r="EDK206" s="223"/>
      <c r="EDL206" s="223"/>
      <c r="EDM206" s="223"/>
      <c r="EDN206" s="223"/>
      <c r="EDO206" s="223"/>
      <c r="EDP206" s="223"/>
      <c r="EDQ206" s="223"/>
      <c r="EDR206" s="223"/>
      <c r="EDS206" s="223"/>
      <c r="EDT206" s="223"/>
      <c r="EDU206" s="223"/>
      <c r="EDV206" s="223"/>
      <c r="EDW206" s="223"/>
      <c r="EDX206" s="223"/>
      <c r="EDY206" s="223"/>
      <c r="EDZ206" s="223"/>
      <c r="EEA206" s="223"/>
      <c r="EEB206" s="223"/>
      <c r="EEC206" s="223"/>
      <c r="EED206" s="223"/>
      <c r="EEE206" s="223"/>
      <c r="EEF206" s="223"/>
      <c r="EEG206" s="223"/>
      <c r="EEH206" s="223"/>
      <c r="EEI206" s="223"/>
      <c r="EEJ206" s="223"/>
      <c r="EEK206" s="223"/>
      <c r="EEL206" s="223"/>
      <c r="EEM206" s="223"/>
      <c r="EEN206" s="223"/>
      <c r="EEO206" s="223"/>
      <c r="EEP206" s="223"/>
      <c r="EEQ206" s="223"/>
      <c r="EER206" s="223"/>
      <c r="EES206" s="223"/>
      <c r="EET206" s="223"/>
      <c r="EEU206" s="223"/>
      <c r="EEV206" s="223"/>
      <c r="EEW206" s="223"/>
      <c r="EEX206" s="223"/>
      <c r="EEY206" s="223"/>
      <c r="EEZ206" s="223"/>
      <c r="EFA206" s="223"/>
      <c r="EFB206" s="223"/>
      <c r="EFC206" s="223"/>
      <c r="EFD206" s="223"/>
      <c r="EFE206" s="223"/>
      <c r="EFF206" s="223"/>
      <c r="EFG206" s="223"/>
      <c r="EFH206" s="223"/>
      <c r="EFI206" s="223"/>
      <c r="EFJ206" s="223"/>
      <c r="EFK206" s="223"/>
      <c r="EFL206" s="223"/>
      <c r="EFM206" s="223"/>
      <c r="EFN206" s="223"/>
      <c r="EFO206" s="223"/>
      <c r="EFP206" s="223"/>
      <c r="EFQ206" s="223"/>
      <c r="EFR206" s="223"/>
      <c r="EFS206" s="223"/>
      <c r="EFT206" s="223"/>
      <c r="EFU206" s="223"/>
      <c r="EFV206" s="223"/>
      <c r="EFW206" s="223"/>
      <c r="EFX206" s="223"/>
      <c r="EFY206" s="223"/>
      <c r="EFZ206" s="223"/>
      <c r="EGA206" s="223"/>
      <c r="EGB206" s="223"/>
      <c r="EGC206" s="223"/>
      <c r="EGD206" s="223"/>
      <c r="EGE206" s="223"/>
      <c r="EGF206" s="223"/>
      <c r="EGG206" s="223"/>
      <c r="EGH206" s="223"/>
      <c r="EGI206" s="223"/>
      <c r="EGJ206" s="223"/>
      <c r="EGK206" s="223"/>
      <c r="EGL206" s="223"/>
      <c r="EGM206" s="223"/>
      <c r="EGN206" s="223"/>
      <c r="EGO206" s="223"/>
      <c r="EGP206" s="223"/>
      <c r="EGQ206" s="223"/>
      <c r="EGR206" s="223"/>
      <c r="EGS206" s="223"/>
      <c r="EGT206" s="223"/>
      <c r="EGU206" s="223"/>
      <c r="EGV206" s="223"/>
      <c r="EGW206" s="223"/>
      <c r="EGX206" s="223"/>
      <c r="EGY206" s="223"/>
      <c r="EGZ206" s="223"/>
      <c r="EHA206" s="223"/>
      <c r="EHB206" s="223"/>
      <c r="EHC206" s="223"/>
      <c r="EHD206" s="223"/>
      <c r="EHE206" s="223"/>
      <c r="EHF206" s="223"/>
      <c r="EHG206" s="223"/>
      <c r="EHH206" s="223"/>
      <c r="EHI206" s="223"/>
      <c r="EHJ206" s="223"/>
      <c r="EHK206" s="223"/>
      <c r="EHL206" s="223"/>
      <c r="EHM206" s="223"/>
      <c r="EHN206" s="223"/>
      <c r="EHO206" s="223"/>
      <c r="EHP206" s="223"/>
      <c r="EHQ206" s="223"/>
      <c r="EHR206" s="223"/>
      <c r="EHS206" s="223"/>
      <c r="EHT206" s="223"/>
      <c r="EHU206" s="223"/>
      <c r="EHV206" s="223"/>
      <c r="EHW206" s="223"/>
      <c r="EHX206" s="223"/>
      <c r="EHY206" s="223"/>
      <c r="EHZ206" s="223"/>
      <c r="EIA206" s="223"/>
      <c r="EIB206" s="223"/>
      <c r="EIC206" s="223"/>
      <c r="EID206" s="223"/>
      <c r="EIE206" s="223"/>
      <c r="EIF206" s="223"/>
      <c r="EIG206" s="223"/>
      <c r="EIH206" s="223"/>
      <c r="EII206" s="223"/>
      <c r="EIJ206" s="223"/>
      <c r="EIK206" s="223"/>
      <c r="EIL206" s="223"/>
      <c r="EIM206" s="223"/>
      <c r="EIN206" s="223"/>
      <c r="EIO206" s="223"/>
      <c r="EIP206" s="223"/>
      <c r="EIQ206" s="223"/>
      <c r="EIR206" s="223"/>
      <c r="EIS206" s="223"/>
      <c r="EIT206" s="223"/>
      <c r="EIU206" s="223"/>
      <c r="EIV206" s="223"/>
      <c r="EIW206" s="223"/>
      <c r="EIX206" s="223"/>
      <c r="EIY206" s="223"/>
      <c r="EIZ206" s="223"/>
      <c r="EJA206" s="223"/>
      <c r="EJB206" s="223"/>
      <c r="EJC206" s="223"/>
      <c r="EJD206" s="223"/>
      <c r="EJE206" s="223"/>
      <c r="EJF206" s="223"/>
      <c r="EJG206" s="223"/>
      <c r="EJH206" s="223"/>
      <c r="EJI206" s="223"/>
      <c r="EJJ206" s="223"/>
      <c r="EJK206" s="223"/>
      <c r="EJL206" s="223"/>
      <c r="EJM206" s="223"/>
      <c r="EJN206" s="223"/>
      <c r="EJO206" s="223"/>
      <c r="EJP206" s="223"/>
      <c r="EJQ206" s="223"/>
      <c r="EJR206" s="223"/>
      <c r="EJS206" s="223"/>
      <c r="EJT206" s="223"/>
      <c r="EJU206" s="223"/>
      <c r="EJV206" s="223"/>
      <c r="EJW206" s="223"/>
      <c r="EJX206" s="223"/>
      <c r="EJY206" s="223"/>
      <c r="EJZ206" s="223"/>
      <c r="EKA206" s="223"/>
      <c r="EKB206" s="223"/>
      <c r="EKC206" s="223"/>
      <c r="EKD206" s="223"/>
      <c r="EKE206" s="223"/>
      <c r="EKF206" s="223"/>
      <c r="EKG206" s="223"/>
      <c r="EKH206" s="223"/>
      <c r="EKI206" s="223"/>
      <c r="EKJ206" s="223"/>
      <c r="EKK206" s="223"/>
      <c r="EKL206" s="223"/>
      <c r="EKM206" s="223"/>
      <c r="EKN206" s="223"/>
      <c r="EKO206" s="223"/>
      <c r="EKP206" s="223"/>
      <c r="EKQ206" s="223"/>
      <c r="EKR206" s="223"/>
      <c r="EKS206" s="223"/>
      <c r="EKT206" s="223"/>
      <c r="EKU206" s="223"/>
      <c r="EKV206" s="223"/>
      <c r="EKW206" s="223"/>
      <c r="EKX206" s="223"/>
      <c r="EKY206" s="223"/>
      <c r="EKZ206" s="223"/>
      <c r="ELA206" s="223"/>
      <c r="ELB206" s="223"/>
      <c r="ELC206" s="223"/>
      <c r="ELD206" s="223"/>
      <c r="ELE206" s="223"/>
      <c r="ELF206" s="223"/>
      <c r="ELG206" s="223"/>
      <c r="ELH206" s="223"/>
      <c r="ELI206" s="223"/>
      <c r="ELJ206" s="223"/>
      <c r="ELK206" s="223"/>
      <c r="ELL206" s="223"/>
      <c r="ELM206" s="223"/>
      <c r="ELN206" s="223"/>
      <c r="ELO206" s="223"/>
      <c r="ELP206" s="223"/>
      <c r="ELQ206" s="223"/>
      <c r="ELR206" s="223"/>
      <c r="ELS206" s="223"/>
      <c r="ELT206" s="223"/>
      <c r="ELU206" s="223"/>
      <c r="ELV206" s="223"/>
      <c r="ELW206" s="223"/>
      <c r="ELX206" s="223"/>
      <c r="ELY206" s="223"/>
      <c r="ELZ206" s="223"/>
      <c r="EMA206" s="223"/>
      <c r="EMB206" s="223"/>
      <c r="EMC206" s="223"/>
      <c r="EMD206" s="223"/>
      <c r="EME206" s="223"/>
      <c r="EMF206" s="223"/>
      <c r="EMG206" s="223"/>
      <c r="EMH206" s="223"/>
      <c r="EMI206" s="223"/>
      <c r="EMJ206" s="223"/>
      <c r="EMK206" s="223"/>
      <c r="EML206" s="223"/>
      <c r="EMM206" s="223"/>
      <c r="EMN206" s="223"/>
      <c r="EMO206" s="223"/>
      <c r="EMP206" s="223"/>
      <c r="EMQ206" s="223"/>
      <c r="EMR206" s="223"/>
      <c r="EMS206" s="223"/>
      <c r="EMT206" s="223"/>
      <c r="EMU206" s="223"/>
      <c r="EMV206" s="223"/>
      <c r="EMW206" s="223"/>
      <c r="EMX206" s="223"/>
      <c r="EMY206" s="223"/>
      <c r="EMZ206" s="223"/>
      <c r="ENA206" s="223"/>
      <c r="ENB206" s="223"/>
      <c r="ENC206" s="223"/>
      <c r="END206" s="223"/>
      <c r="ENE206" s="223"/>
      <c r="ENF206" s="223"/>
      <c r="ENG206" s="223"/>
      <c r="ENH206" s="223"/>
      <c r="ENI206" s="223"/>
      <c r="ENJ206" s="223"/>
      <c r="ENK206" s="223"/>
      <c r="ENL206" s="223"/>
      <c r="ENM206" s="223"/>
      <c r="ENN206" s="223"/>
      <c r="ENO206" s="223"/>
      <c r="ENP206" s="223"/>
      <c r="ENQ206" s="223"/>
      <c r="ENR206" s="223"/>
      <c r="ENS206" s="223"/>
      <c r="ENT206" s="223"/>
      <c r="ENU206" s="223"/>
      <c r="ENV206" s="223"/>
      <c r="ENW206" s="223"/>
      <c r="ENX206" s="223"/>
      <c r="ENY206" s="223"/>
      <c r="ENZ206" s="223"/>
      <c r="EOA206" s="223"/>
      <c r="EOB206" s="223"/>
      <c r="EOC206" s="223"/>
      <c r="EOD206" s="223"/>
      <c r="EOE206" s="223"/>
      <c r="EOF206" s="223"/>
      <c r="EOG206" s="223"/>
      <c r="EOH206" s="223"/>
      <c r="EOI206" s="223"/>
      <c r="EOJ206" s="223"/>
      <c r="EOK206" s="223"/>
      <c r="EOL206" s="223"/>
      <c r="EOM206" s="223"/>
      <c r="EON206" s="223"/>
      <c r="EOO206" s="223"/>
      <c r="EOP206" s="223"/>
      <c r="EOQ206" s="223"/>
      <c r="EOR206" s="223"/>
      <c r="EOS206" s="223"/>
      <c r="EOT206" s="223"/>
      <c r="EOU206" s="223"/>
      <c r="EOV206" s="223"/>
      <c r="EOW206" s="223"/>
      <c r="EOX206" s="223"/>
      <c r="EOY206" s="223"/>
      <c r="EOZ206" s="223"/>
      <c r="EPA206" s="223"/>
      <c r="EPB206" s="223"/>
      <c r="EPC206" s="223"/>
      <c r="EPD206" s="223"/>
      <c r="EPE206" s="223"/>
      <c r="EPF206" s="223"/>
      <c r="EPG206" s="223"/>
      <c r="EPH206" s="223"/>
      <c r="EPI206" s="223"/>
      <c r="EPJ206" s="223"/>
      <c r="EPK206" s="223"/>
      <c r="EPL206" s="223"/>
      <c r="EPM206" s="223"/>
      <c r="EPN206" s="223"/>
      <c r="EPO206" s="223"/>
      <c r="EPP206" s="223"/>
      <c r="EPQ206" s="223"/>
      <c r="EPR206" s="223"/>
      <c r="EPS206" s="223"/>
      <c r="EPT206" s="223"/>
      <c r="EPU206" s="223"/>
      <c r="EPV206" s="223"/>
      <c r="EPW206" s="223"/>
      <c r="EPX206" s="223"/>
      <c r="EPY206" s="223"/>
      <c r="EPZ206" s="223"/>
      <c r="EQA206" s="223"/>
      <c r="EQB206" s="223"/>
      <c r="EQC206" s="223"/>
      <c r="EQD206" s="223"/>
      <c r="EQE206" s="223"/>
      <c r="EQF206" s="223"/>
      <c r="EQG206" s="223"/>
      <c r="EQH206" s="223"/>
      <c r="EQI206" s="223"/>
      <c r="EQJ206" s="223"/>
      <c r="EQK206" s="223"/>
      <c r="EQL206" s="223"/>
      <c r="EQM206" s="223"/>
      <c r="EQN206" s="223"/>
      <c r="EQO206" s="223"/>
      <c r="EQP206" s="223"/>
      <c r="EQQ206" s="223"/>
      <c r="EQR206" s="223"/>
      <c r="EQS206" s="223"/>
      <c r="EQT206" s="223"/>
      <c r="EQU206" s="223"/>
      <c r="EQV206" s="223"/>
      <c r="EQW206" s="223"/>
      <c r="EQX206" s="223"/>
      <c r="EQY206" s="223"/>
      <c r="EQZ206" s="223"/>
      <c r="ERA206" s="223"/>
      <c r="ERB206" s="223"/>
      <c r="ERC206" s="223"/>
      <c r="ERD206" s="223"/>
      <c r="ERE206" s="223"/>
      <c r="ERF206" s="223"/>
      <c r="ERG206" s="223"/>
      <c r="ERH206" s="223"/>
      <c r="ERI206" s="223"/>
      <c r="ERJ206" s="223"/>
      <c r="ERK206" s="223"/>
      <c r="ERL206" s="223"/>
      <c r="ERM206" s="223"/>
      <c r="ERN206" s="223"/>
      <c r="ERO206" s="223"/>
      <c r="ERP206" s="223"/>
      <c r="ERQ206" s="223"/>
      <c r="ERR206" s="223"/>
      <c r="ERS206" s="223"/>
      <c r="ERT206" s="223"/>
      <c r="ERU206" s="223"/>
      <c r="ERV206" s="223"/>
      <c r="ERW206" s="223"/>
      <c r="ERX206" s="223"/>
      <c r="ERY206" s="223"/>
      <c r="ERZ206" s="223"/>
      <c r="ESA206" s="223"/>
      <c r="ESB206" s="223"/>
      <c r="ESC206" s="223"/>
      <c r="ESD206" s="223"/>
      <c r="ESE206" s="223"/>
      <c r="ESF206" s="223"/>
      <c r="ESG206" s="223"/>
      <c r="ESH206" s="223"/>
      <c r="ESI206" s="223"/>
      <c r="ESJ206" s="223"/>
      <c r="ESK206" s="223"/>
      <c r="ESL206" s="223"/>
      <c r="ESM206" s="223"/>
      <c r="ESN206" s="223"/>
      <c r="ESO206" s="223"/>
      <c r="ESP206" s="223"/>
      <c r="ESQ206" s="223"/>
      <c r="ESR206" s="223"/>
      <c r="ESS206" s="223"/>
      <c r="EST206" s="223"/>
      <c r="ESU206" s="223"/>
      <c r="ESV206" s="223"/>
      <c r="ESW206" s="223"/>
      <c r="ESX206" s="223"/>
      <c r="ESY206" s="223"/>
      <c r="ESZ206" s="223"/>
      <c r="ETA206" s="223"/>
      <c r="ETB206" s="223"/>
      <c r="ETC206" s="223"/>
      <c r="ETD206" s="223"/>
      <c r="ETE206" s="223"/>
      <c r="ETF206" s="223"/>
      <c r="ETG206" s="223"/>
      <c r="ETH206" s="223"/>
      <c r="ETI206" s="223"/>
      <c r="ETJ206" s="223"/>
      <c r="ETK206" s="223"/>
      <c r="ETL206" s="223"/>
      <c r="ETM206" s="223"/>
      <c r="ETN206" s="223"/>
      <c r="ETO206" s="223"/>
      <c r="ETP206" s="223"/>
      <c r="ETQ206" s="223"/>
      <c r="ETR206" s="223"/>
      <c r="ETS206" s="223"/>
      <c r="ETT206" s="223"/>
      <c r="ETU206" s="223"/>
      <c r="ETV206" s="223"/>
      <c r="ETW206" s="223"/>
      <c r="ETX206" s="223"/>
      <c r="ETY206" s="223"/>
      <c r="ETZ206" s="223"/>
      <c r="EUA206" s="223"/>
      <c r="EUB206" s="223"/>
      <c r="EUC206" s="223"/>
      <c r="EUD206" s="223"/>
      <c r="EUE206" s="223"/>
      <c r="EUF206" s="223"/>
      <c r="EUG206" s="223"/>
      <c r="EUH206" s="223"/>
      <c r="EUI206" s="223"/>
      <c r="EUJ206" s="223"/>
      <c r="EUK206" s="223"/>
      <c r="EUL206" s="223"/>
      <c r="EUM206" s="223"/>
      <c r="EUN206" s="223"/>
      <c r="EUO206" s="223"/>
      <c r="EUP206" s="223"/>
      <c r="EUQ206" s="223"/>
      <c r="EUR206" s="223"/>
      <c r="EUS206" s="223"/>
      <c r="EUT206" s="223"/>
      <c r="EUU206" s="223"/>
      <c r="EUV206" s="223"/>
      <c r="EUW206" s="223"/>
      <c r="EUX206" s="223"/>
      <c r="EUY206" s="223"/>
      <c r="EUZ206" s="223"/>
      <c r="EVA206" s="223"/>
      <c r="EVB206" s="223"/>
      <c r="EVC206" s="223"/>
      <c r="EVD206" s="223"/>
      <c r="EVE206" s="223"/>
      <c r="EVF206" s="223"/>
      <c r="EVG206" s="223"/>
      <c r="EVH206" s="223"/>
      <c r="EVI206" s="223"/>
      <c r="EVJ206" s="223"/>
      <c r="EVK206" s="223"/>
      <c r="EVL206" s="223"/>
      <c r="EVM206" s="223"/>
      <c r="EVN206" s="223"/>
      <c r="EVO206" s="223"/>
      <c r="EVP206" s="223"/>
      <c r="EVQ206" s="223"/>
      <c r="EVR206" s="223"/>
      <c r="EVS206" s="223"/>
      <c r="EVT206" s="223"/>
      <c r="EVU206" s="223"/>
      <c r="EVV206" s="223"/>
      <c r="EVW206" s="223"/>
      <c r="EVX206" s="223"/>
      <c r="EVY206" s="223"/>
      <c r="EVZ206" s="223"/>
      <c r="EWA206" s="223"/>
      <c r="EWB206" s="223"/>
      <c r="EWC206" s="223"/>
      <c r="EWD206" s="223"/>
      <c r="EWE206" s="223"/>
      <c r="EWF206" s="223"/>
      <c r="EWG206" s="223"/>
      <c r="EWH206" s="223"/>
      <c r="EWI206" s="223"/>
      <c r="EWJ206" s="223"/>
      <c r="EWK206" s="223"/>
      <c r="EWL206" s="223"/>
      <c r="EWM206" s="223"/>
      <c r="EWN206" s="223"/>
      <c r="EWO206" s="223"/>
      <c r="EWP206" s="223"/>
      <c r="EWQ206" s="223"/>
      <c r="EWR206" s="223"/>
      <c r="EWS206" s="223"/>
      <c r="EWT206" s="223"/>
      <c r="EWU206" s="223"/>
      <c r="EWV206" s="223"/>
      <c r="EWW206" s="223"/>
      <c r="EWX206" s="223"/>
      <c r="EWY206" s="223"/>
      <c r="EWZ206" s="223"/>
      <c r="EXA206" s="223"/>
      <c r="EXB206" s="223"/>
      <c r="EXC206" s="223"/>
      <c r="EXD206" s="223"/>
      <c r="EXE206" s="223"/>
      <c r="EXF206" s="223"/>
      <c r="EXG206" s="223"/>
      <c r="EXH206" s="223"/>
      <c r="EXI206" s="223"/>
      <c r="EXJ206" s="223"/>
      <c r="EXK206" s="223"/>
      <c r="EXL206" s="223"/>
      <c r="EXM206" s="223"/>
      <c r="EXN206" s="223"/>
      <c r="EXO206" s="223"/>
      <c r="EXP206" s="223"/>
      <c r="EXQ206" s="223"/>
      <c r="EXR206" s="223"/>
      <c r="EXS206" s="223"/>
      <c r="EXT206" s="223"/>
      <c r="EXU206" s="223"/>
      <c r="EXV206" s="223"/>
      <c r="EXW206" s="223"/>
      <c r="EXX206" s="223"/>
      <c r="EXY206" s="223"/>
      <c r="EXZ206" s="223"/>
      <c r="EYA206" s="223"/>
      <c r="EYB206" s="223"/>
      <c r="EYC206" s="223"/>
      <c r="EYD206" s="223"/>
      <c r="EYE206" s="223"/>
      <c r="EYF206" s="223"/>
      <c r="EYG206" s="223"/>
      <c r="EYH206" s="223"/>
      <c r="EYI206" s="223"/>
      <c r="EYJ206" s="223"/>
      <c r="EYK206" s="223"/>
      <c r="EYL206" s="223"/>
      <c r="EYM206" s="223"/>
      <c r="EYN206" s="223"/>
      <c r="EYO206" s="223"/>
      <c r="EYP206" s="223"/>
      <c r="EYQ206" s="223"/>
      <c r="EYR206" s="223"/>
      <c r="EYS206" s="223"/>
      <c r="EYT206" s="223"/>
      <c r="EYU206" s="223"/>
      <c r="EYV206" s="223"/>
      <c r="EYW206" s="223"/>
      <c r="EYX206" s="223"/>
      <c r="EYY206" s="223"/>
      <c r="EYZ206" s="223"/>
      <c r="EZA206" s="223"/>
      <c r="EZB206" s="223"/>
      <c r="EZC206" s="223"/>
      <c r="EZD206" s="223"/>
      <c r="EZE206" s="223"/>
      <c r="EZF206" s="223"/>
      <c r="EZG206" s="223"/>
      <c r="EZH206" s="223"/>
      <c r="EZI206" s="223"/>
      <c r="EZJ206" s="223"/>
      <c r="EZK206" s="223"/>
      <c r="EZL206" s="223"/>
      <c r="EZM206" s="223"/>
      <c r="EZN206" s="223"/>
      <c r="EZO206" s="223"/>
      <c r="EZP206" s="223"/>
      <c r="EZQ206" s="223"/>
      <c r="EZR206" s="223"/>
      <c r="EZS206" s="223"/>
      <c r="EZT206" s="223"/>
      <c r="EZU206" s="223"/>
      <c r="EZV206" s="223"/>
      <c r="EZW206" s="223"/>
      <c r="EZX206" s="223"/>
      <c r="EZY206" s="223"/>
      <c r="EZZ206" s="223"/>
      <c r="FAA206" s="223"/>
      <c r="FAB206" s="223"/>
      <c r="FAC206" s="223"/>
      <c r="FAD206" s="223"/>
      <c r="FAE206" s="223"/>
      <c r="FAF206" s="223"/>
      <c r="FAG206" s="223"/>
      <c r="FAH206" s="223"/>
      <c r="FAI206" s="223"/>
      <c r="FAJ206" s="223"/>
      <c r="FAK206" s="223"/>
      <c r="FAL206" s="223"/>
      <c r="FAM206" s="223"/>
      <c r="FAN206" s="223"/>
      <c r="FAO206" s="223"/>
      <c r="FAP206" s="223"/>
      <c r="FAQ206" s="223"/>
      <c r="FAR206" s="223"/>
      <c r="FAS206" s="223"/>
      <c r="FAT206" s="223"/>
      <c r="FAU206" s="223"/>
      <c r="FAV206" s="223"/>
      <c r="FAW206" s="223"/>
      <c r="FAX206" s="223"/>
      <c r="FAY206" s="223"/>
      <c r="FAZ206" s="223"/>
      <c r="FBA206" s="223"/>
      <c r="FBB206" s="223"/>
      <c r="FBC206" s="223"/>
      <c r="FBD206" s="223"/>
      <c r="FBE206" s="223"/>
      <c r="FBF206" s="223"/>
      <c r="FBG206" s="223"/>
      <c r="FBH206" s="223"/>
      <c r="FBI206" s="223"/>
      <c r="FBJ206" s="223"/>
      <c r="FBK206" s="223"/>
      <c r="FBL206" s="223"/>
      <c r="FBM206" s="223"/>
      <c r="FBN206" s="223"/>
      <c r="FBO206" s="223"/>
      <c r="FBP206" s="223"/>
      <c r="FBQ206" s="223"/>
      <c r="FBR206" s="223"/>
      <c r="FBS206" s="223"/>
      <c r="FBT206" s="223"/>
      <c r="FBU206" s="223"/>
      <c r="FBV206" s="223"/>
      <c r="FBW206" s="223"/>
      <c r="FBX206" s="223"/>
      <c r="FBY206" s="223"/>
      <c r="FBZ206" s="223"/>
      <c r="FCA206" s="223"/>
      <c r="FCB206" s="223"/>
      <c r="FCC206" s="223"/>
      <c r="FCD206" s="223"/>
      <c r="FCE206" s="223"/>
      <c r="FCF206" s="223"/>
      <c r="FCG206" s="223"/>
      <c r="FCH206" s="223"/>
      <c r="FCI206" s="223"/>
      <c r="FCJ206" s="223"/>
      <c r="FCK206" s="223"/>
      <c r="FCL206" s="223"/>
      <c r="FCM206" s="223"/>
      <c r="FCN206" s="223"/>
      <c r="FCO206" s="223"/>
      <c r="FCP206" s="223"/>
      <c r="FCQ206" s="223"/>
      <c r="FCR206" s="223"/>
      <c r="FCS206" s="223"/>
      <c r="FCT206" s="223"/>
      <c r="FCU206" s="223"/>
      <c r="FCV206" s="223"/>
      <c r="FCW206" s="223"/>
      <c r="FCX206" s="223"/>
      <c r="FCY206" s="223"/>
      <c r="FCZ206" s="223"/>
      <c r="FDA206" s="223"/>
      <c r="FDB206" s="223"/>
      <c r="FDC206" s="223"/>
      <c r="FDD206" s="223"/>
      <c r="FDE206" s="223"/>
      <c r="FDF206" s="223"/>
      <c r="FDG206" s="223"/>
      <c r="FDH206" s="223"/>
      <c r="FDI206" s="223"/>
      <c r="FDJ206" s="223"/>
      <c r="FDK206" s="223"/>
      <c r="FDL206" s="223"/>
      <c r="FDM206" s="223"/>
      <c r="FDN206" s="223"/>
      <c r="FDO206" s="223"/>
      <c r="FDP206" s="223"/>
      <c r="FDQ206" s="223"/>
      <c r="FDR206" s="223"/>
      <c r="FDS206" s="223"/>
      <c r="FDT206" s="223"/>
      <c r="FDU206" s="223"/>
      <c r="FDV206" s="223"/>
      <c r="FDW206" s="223"/>
      <c r="FDX206" s="223"/>
      <c r="FDY206" s="223"/>
      <c r="FDZ206" s="223"/>
      <c r="FEA206" s="223"/>
      <c r="FEB206" s="223"/>
      <c r="FEC206" s="223"/>
      <c r="FED206" s="223"/>
      <c r="FEE206" s="223"/>
      <c r="FEF206" s="223"/>
      <c r="FEG206" s="223"/>
      <c r="FEH206" s="223"/>
      <c r="FEI206" s="223"/>
      <c r="FEJ206" s="223"/>
      <c r="FEK206" s="223"/>
      <c r="FEL206" s="223"/>
      <c r="FEM206" s="223"/>
      <c r="FEN206" s="223"/>
      <c r="FEO206" s="223"/>
      <c r="FEP206" s="223"/>
      <c r="FEQ206" s="223"/>
      <c r="FER206" s="223"/>
      <c r="FES206" s="223"/>
      <c r="FET206" s="223"/>
      <c r="FEU206" s="223"/>
      <c r="FEV206" s="223"/>
      <c r="FEW206" s="223"/>
      <c r="FEX206" s="223"/>
      <c r="FEY206" s="223"/>
      <c r="FEZ206" s="223"/>
      <c r="FFA206" s="223"/>
      <c r="FFB206" s="223"/>
      <c r="FFC206" s="223"/>
      <c r="FFD206" s="223"/>
      <c r="FFE206" s="223"/>
      <c r="FFF206" s="223"/>
      <c r="FFG206" s="223"/>
      <c r="FFH206" s="223"/>
      <c r="FFI206" s="223"/>
      <c r="FFJ206" s="223"/>
      <c r="FFK206" s="223"/>
      <c r="FFL206" s="223"/>
      <c r="FFM206" s="223"/>
      <c r="FFN206" s="223"/>
      <c r="FFO206" s="223"/>
      <c r="FFP206" s="223"/>
      <c r="FFQ206" s="223"/>
      <c r="FFR206" s="223"/>
      <c r="FFS206" s="223"/>
      <c r="FFT206" s="223"/>
      <c r="FFU206" s="223"/>
      <c r="FFV206" s="223"/>
      <c r="FFW206" s="223"/>
      <c r="FFX206" s="223"/>
      <c r="FFY206" s="223"/>
      <c r="FFZ206" s="223"/>
      <c r="FGA206" s="223"/>
      <c r="FGB206" s="223"/>
      <c r="FGC206" s="223"/>
      <c r="FGD206" s="223"/>
      <c r="FGE206" s="223"/>
      <c r="FGF206" s="223"/>
      <c r="FGG206" s="223"/>
      <c r="FGH206" s="223"/>
      <c r="FGI206" s="223"/>
      <c r="FGJ206" s="223"/>
      <c r="FGK206" s="223"/>
      <c r="FGL206" s="223"/>
      <c r="FGM206" s="223"/>
      <c r="FGN206" s="223"/>
      <c r="FGO206" s="223"/>
      <c r="FGP206" s="223"/>
      <c r="FGQ206" s="223"/>
      <c r="FGR206" s="223"/>
      <c r="FGS206" s="223"/>
      <c r="FGT206" s="223"/>
      <c r="FGU206" s="223"/>
      <c r="FGV206" s="223"/>
      <c r="FGW206" s="223"/>
      <c r="FGX206" s="223"/>
      <c r="FGY206" s="223"/>
      <c r="FGZ206" s="223"/>
      <c r="FHA206" s="223"/>
      <c r="FHB206" s="223"/>
      <c r="FHC206" s="223"/>
      <c r="FHD206" s="223"/>
      <c r="FHE206" s="223"/>
      <c r="FHF206" s="223"/>
      <c r="FHG206" s="223"/>
      <c r="FHH206" s="223"/>
      <c r="FHI206" s="223"/>
      <c r="FHJ206" s="223"/>
      <c r="FHK206" s="223"/>
      <c r="FHL206" s="223"/>
      <c r="FHM206" s="223"/>
      <c r="FHN206" s="223"/>
      <c r="FHO206" s="223"/>
      <c r="FHP206" s="223"/>
      <c r="FHQ206" s="223"/>
      <c r="FHR206" s="223"/>
      <c r="FHS206" s="223"/>
      <c r="FHT206" s="223"/>
      <c r="FHU206" s="223"/>
      <c r="FHV206" s="223"/>
      <c r="FHW206" s="223"/>
      <c r="FHX206" s="223"/>
      <c r="FHY206" s="223"/>
      <c r="FHZ206" s="223"/>
      <c r="FIA206" s="223"/>
      <c r="FIB206" s="223"/>
      <c r="FIC206" s="223"/>
      <c r="FID206" s="223"/>
      <c r="FIE206" s="223"/>
      <c r="FIF206" s="223"/>
      <c r="FIG206" s="223"/>
      <c r="FIH206" s="223"/>
      <c r="FII206" s="223"/>
      <c r="FIJ206" s="223"/>
      <c r="FIK206" s="223"/>
      <c r="FIL206" s="223"/>
      <c r="FIM206" s="223"/>
      <c r="FIN206" s="223"/>
      <c r="FIO206" s="223"/>
      <c r="FIP206" s="223"/>
      <c r="FIQ206" s="223"/>
      <c r="FIR206" s="223"/>
      <c r="FIS206" s="223"/>
      <c r="FIT206" s="223"/>
      <c r="FIU206" s="223"/>
      <c r="FIV206" s="223"/>
      <c r="FIW206" s="223"/>
      <c r="FIX206" s="223"/>
      <c r="FIY206" s="223"/>
      <c r="FIZ206" s="223"/>
      <c r="FJA206" s="223"/>
      <c r="FJB206" s="223"/>
      <c r="FJC206" s="223"/>
      <c r="FJD206" s="223"/>
      <c r="FJE206" s="223"/>
      <c r="FJF206" s="223"/>
      <c r="FJG206" s="223"/>
      <c r="FJH206" s="223"/>
      <c r="FJI206" s="223"/>
      <c r="FJJ206" s="223"/>
      <c r="FJK206" s="223"/>
      <c r="FJL206" s="223"/>
      <c r="FJM206" s="223"/>
      <c r="FJN206" s="223"/>
      <c r="FJO206" s="223"/>
      <c r="FJP206" s="223"/>
      <c r="FJQ206" s="223"/>
      <c r="FJR206" s="223"/>
      <c r="FJS206" s="223"/>
      <c r="FJT206" s="223"/>
      <c r="FJU206" s="223"/>
      <c r="FJV206" s="223"/>
      <c r="FJW206" s="223"/>
      <c r="FJX206" s="223"/>
      <c r="FJY206" s="223"/>
      <c r="FJZ206" s="223"/>
      <c r="FKA206" s="223"/>
      <c r="FKB206" s="223"/>
      <c r="FKC206" s="223"/>
      <c r="FKD206" s="223"/>
      <c r="FKE206" s="223"/>
      <c r="FKF206" s="223"/>
      <c r="FKG206" s="223"/>
      <c r="FKH206" s="223"/>
      <c r="FKI206" s="223"/>
      <c r="FKJ206" s="223"/>
      <c r="FKK206" s="223"/>
      <c r="FKL206" s="223"/>
      <c r="FKM206" s="223"/>
      <c r="FKN206" s="223"/>
      <c r="FKO206" s="223"/>
      <c r="FKP206" s="223"/>
      <c r="FKQ206" s="223"/>
      <c r="FKR206" s="223"/>
      <c r="FKS206" s="223"/>
      <c r="FKT206" s="223"/>
      <c r="FKU206" s="223"/>
      <c r="FKV206" s="223"/>
      <c r="FKW206" s="223"/>
      <c r="FKX206" s="223"/>
      <c r="FKY206" s="223"/>
      <c r="FKZ206" s="223"/>
      <c r="FLA206" s="223"/>
      <c r="FLB206" s="223"/>
      <c r="FLC206" s="223"/>
      <c r="FLD206" s="223"/>
      <c r="FLE206" s="223"/>
      <c r="FLF206" s="223"/>
      <c r="FLG206" s="223"/>
      <c r="FLH206" s="223"/>
      <c r="FLI206" s="223"/>
      <c r="FLJ206" s="223"/>
      <c r="FLK206" s="223"/>
      <c r="FLL206" s="223"/>
      <c r="FLM206" s="223"/>
      <c r="FLN206" s="223"/>
      <c r="FLO206" s="223"/>
      <c r="FLP206" s="223"/>
      <c r="FLQ206" s="223"/>
      <c r="FLR206" s="223"/>
      <c r="FLS206" s="223"/>
      <c r="FLT206" s="223"/>
      <c r="FLU206" s="223"/>
      <c r="FLV206" s="223"/>
      <c r="FLW206" s="223"/>
      <c r="FLX206" s="223"/>
      <c r="FLY206" s="223"/>
      <c r="FLZ206" s="223"/>
      <c r="FMA206" s="223"/>
      <c r="FMB206" s="223"/>
      <c r="FMC206" s="223"/>
      <c r="FMD206" s="223"/>
      <c r="FME206" s="223"/>
      <c r="FMF206" s="223"/>
      <c r="FMG206" s="223"/>
      <c r="FMH206" s="223"/>
      <c r="FMI206" s="223"/>
      <c r="FMJ206" s="223"/>
      <c r="FMK206" s="223"/>
      <c r="FML206" s="223"/>
      <c r="FMM206" s="223"/>
      <c r="FMN206" s="223"/>
      <c r="FMO206" s="223"/>
      <c r="FMP206" s="223"/>
      <c r="FMQ206" s="223"/>
      <c r="FMR206" s="223"/>
      <c r="FMS206" s="223"/>
      <c r="FMT206" s="223"/>
      <c r="FMU206" s="223"/>
      <c r="FMV206" s="223"/>
      <c r="FMW206" s="223"/>
      <c r="FMX206" s="223"/>
      <c r="FMY206" s="223"/>
      <c r="FMZ206" s="223"/>
      <c r="FNA206" s="223"/>
      <c r="FNB206" s="223"/>
      <c r="FNC206" s="223"/>
      <c r="FND206" s="223"/>
      <c r="FNE206" s="223"/>
      <c r="FNF206" s="223"/>
      <c r="FNG206" s="223"/>
      <c r="FNH206" s="223"/>
      <c r="FNI206" s="223"/>
      <c r="FNJ206" s="223"/>
      <c r="FNK206" s="223"/>
      <c r="FNL206" s="223"/>
      <c r="FNM206" s="223"/>
      <c r="FNN206" s="223"/>
      <c r="FNO206" s="223"/>
      <c r="FNP206" s="223"/>
      <c r="FNQ206" s="223"/>
      <c r="FNR206" s="223"/>
      <c r="FNS206" s="223"/>
      <c r="FNT206" s="223"/>
      <c r="FNU206" s="223"/>
      <c r="FNV206" s="223"/>
      <c r="FNW206" s="223"/>
      <c r="FNX206" s="223"/>
      <c r="FNY206" s="223"/>
      <c r="FNZ206" s="223"/>
      <c r="FOA206" s="223"/>
      <c r="FOB206" s="223"/>
      <c r="FOC206" s="223"/>
      <c r="FOD206" s="223"/>
      <c r="FOE206" s="223"/>
      <c r="FOF206" s="223"/>
      <c r="FOG206" s="223"/>
      <c r="FOH206" s="223"/>
      <c r="FOI206" s="223"/>
      <c r="FOJ206" s="223"/>
      <c r="FOK206" s="223"/>
      <c r="FOL206" s="223"/>
      <c r="FOM206" s="223"/>
      <c r="FON206" s="223"/>
      <c r="FOO206" s="223"/>
      <c r="FOP206" s="223"/>
      <c r="FOQ206" s="223"/>
      <c r="FOR206" s="223"/>
      <c r="FOS206" s="223"/>
      <c r="FOT206" s="223"/>
      <c r="FOU206" s="223"/>
      <c r="FOV206" s="223"/>
      <c r="FOW206" s="223"/>
      <c r="FOX206" s="223"/>
      <c r="FOY206" s="223"/>
      <c r="FOZ206" s="223"/>
      <c r="FPA206" s="223"/>
      <c r="FPB206" s="223"/>
      <c r="FPC206" s="223"/>
      <c r="FPD206" s="223"/>
      <c r="FPE206" s="223"/>
      <c r="FPF206" s="223"/>
      <c r="FPG206" s="223"/>
      <c r="FPH206" s="223"/>
      <c r="FPI206" s="223"/>
      <c r="FPJ206" s="223"/>
      <c r="FPK206" s="223"/>
      <c r="FPL206" s="223"/>
      <c r="FPM206" s="223"/>
      <c r="FPN206" s="223"/>
      <c r="FPO206" s="223"/>
      <c r="FPP206" s="223"/>
      <c r="FPQ206" s="223"/>
      <c r="FPR206" s="223"/>
      <c r="FPS206" s="223"/>
      <c r="FPT206" s="223"/>
      <c r="FPU206" s="223"/>
      <c r="FPV206" s="223"/>
      <c r="FPW206" s="223"/>
      <c r="FPX206" s="223"/>
      <c r="FPY206" s="223"/>
      <c r="FPZ206" s="223"/>
      <c r="FQA206" s="223"/>
      <c r="FQB206" s="223"/>
      <c r="FQC206" s="223"/>
      <c r="FQD206" s="223"/>
      <c r="FQE206" s="223"/>
      <c r="FQF206" s="223"/>
      <c r="FQG206" s="223"/>
      <c r="FQH206" s="223"/>
      <c r="FQI206" s="223"/>
      <c r="FQJ206" s="223"/>
      <c r="FQK206" s="223"/>
      <c r="FQL206" s="223"/>
      <c r="FQM206" s="223"/>
      <c r="FQN206" s="223"/>
      <c r="FQO206" s="223"/>
      <c r="FQP206" s="223"/>
      <c r="FQQ206" s="223"/>
      <c r="FQR206" s="223"/>
      <c r="FQS206" s="223"/>
      <c r="FQT206" s="223"/>
      <c r="FQU206" s="223"/>
      <c r="FQV206" s="223"/>
      <c r="FQW206" s="223"/>
      <c r="FQX206" s="223"/>
      <c r="FQY206" s="223"/>
      <c r="FQZ206" s="223"/>
      <c r="FRA206" s="223"/>
      <c r="FRB206" s="223"/>
      <c r="FRC206" s="223"/>
      <c r="FRD206" s="223"/>
      <c r="FRE206" s="223"/>
      <c r="FRF206" s="223"/>
      <c r="FRG206" s="223"/>
      <c r="FRH206" s="223"/>
      <c r="FRI206" s="223"/>
      <c r="FRJ206" s="223"/>
      <c r="FRK206" s="223"/>
      <c r="FRL206" s="223"/>
      <c r="FRM206" s="223"/>
      <c r="FRN206" s="223"/>
      <c r="FRO206" s="223"/>
      <c r="FRP206" s="223"/>
      <c r="FRQ206" s="223"/>
      <c r="FRR206" s="223"/>
      <c r="FRS206" s="223"/>
      <c r="FRT206" s="223"/>
      <c r="FRU206" s="223"/>
      <c r="FRV206" s="223"/>
      <c r="FRW206" s="223"/>
      <c r="FRX206" s="223"/>
      <c r="FRY206" s="223"/>
      <c r="FRZ206" s="223"/>
      <c r="FSA206" s="223"/>
      <c r="FSB206" s="223"/>
      <c r="FSC206" s="223"/>
      <c r="FSD206" s="223"/>
      <c r="FSE206" s="223"/>
      <c r="FSF206" s="223"/>
      <c r="FSG206" s="223"/>
      <c r="FSH206" s="223"/>
      <c r="FSI206" s="223"/>
      <c r="FSJ206" s="223"/>
      <c r="FSK206" s="223"/>
      <c r="FSL206" s="223"/>
      <c r="FSM206" s="223"/>
      <c r="FSN206" s="223"/>
      <c r="FSO206" s="223"/>
      <c r="FSP206" s="223"/>
      <c r="FSQ206" s="223"/>
      <c r="FSR206" s="223"/>
      <c r="FSS206" s="223"/>
      <c r="FST206" s="223"/>
      <c r="FSU206" s="223"/>
      <c r="FSV206" s="223"/>
      <c r="FSW206" s="223"/>
      <c r="FSX206" s="223"/>
      <c r="FSY206" s="223"/>
      <c r="FSZ206" s="223"/>
      <c r="FTA206" s="223"/>
      <c r="FTB206" s="223"/>
      <c r="FTC206" s="223"/>
      <c r="FTD206" s="223"/>
      <c r="FTE206" s="223"/>
      <c r="FTF206" s="223"/>
      <c r="FTG206" s="223"/>
      <c r="FTH206" s="223"/>
      <c r="FTI206" s="223"/>
      <c r="FTJ206" s="223"/>
      <c r="FTK206" s="223"/>
      <c r="FTL206" s="223"/>
      <c r="FTM206" s="223"/>
      <c r="FTN206" s="223"/>
      <c r="FTO206" s="223"/>
      <c r="FTP206" s="223"/>
      <c r="FTQ206" s="223"/>
      <c r="FTR206" s="223"/>
      <c r="FTS206" s="223"/>
      <c r="FTT206" s="223"/>
      <c r="FTU206" s="223"/>
      <c r="FTV206" s="223"/>
      <c r="FTW206" s="223"/>
      <c r="FTX206" s="223"/>
      <c r="FTY206" s="223"/>
      <c r="FTZ206" s="223"/>
      <c r="FUA206" s="223"/>
      <c r="FUB206" s="223"/>
      <c r="FUC206" s="223"/>
      <c r="FUD206" s="223"/>
      <c r="FUE206" s="223"/>
      <c r="FUF206" s="223"/>
      <c r="FUG206" s="223"/>
      <c r="FUH206" s="223"/>
      <c r="FUI206" s="223"/>
      <c r="FUJ206" s="223"/>
      <c r="FUK206" s="223"/>
      <c r="FUL206" s="223"/>
      <c r="FUM206" s="223"/>
      <c r="FUN206" s="223"/>
      <c r="FUO206" s="223"/>
      <c r="FUP206" s="223"/>
      <c r="FUQ206" s="223"/>
      <c r="FUR206" s="223"/>
      <c r="FUS206" s="223"/>
      <c r="FUT206" s="223"/>
      <c r="FUU206" s="223"/>
      <c r="FUV206" s="223"/>
      <c r="FUW206" s="223"/>
      <c r="FUX206" s="223"/>
      <c r="FUY206" s="223"/>
      <c r="FUZ206" s="223"/>
      <c r="FVA206" s="223"/>
      <c r="FVB206" s="223"/>
      <c r="FVC206" s="223"/>
      <c r="FVD206" s="223"/>
      <c r="FVE206" s="223"/>
      <c r="FVF206" s="223"/>
      <c r="FVG206" s="223"/>
      <c r="FVH206" s="223"/>
      <c r="FVI206" s="223"/>
      <c r="FVJ206" s="223"/>
      <c r="FVK206" s="223"/>
      <c r="FVL206" s="223"/>
      <c r="FVM206" s="223"/>
      <c r="FVN206" s="223"/>
      <c r="FVO206" s="223"/>
      <c r="FVP206" s="223"/>
      <c r="FVQ206" s="223"/>
      <c r="FVR206" s="223"/>
      <c r="FVS206" s="223"/>
      <c r="FVT206" s="223"/>
      <c r="FVU206" s="223"/>
      <c r="FVV206" s="223"/>
      <c r="FVW206" s="223"/>
      <c r="FVX206" s="223"/>
      <c r="FVY206" s="223"/>
      <c r="FVZ206" s="223"/>
      <c r="FWA206" s="223"/>
      <c r="FWB206" s="223"/>
      <c r="FWC206" s="223"/>
      <c r="FWD206" s="223"/>
      <c r="FWE206" s="223"/>
      <c r="FWF206" s="223"/>
      <c r="FWG206" s="223"/>
      <c r="FWH206" s="223"/>
      <c r="FWI206" s="223"/>
      <c r="FWJ206" s="223"/>
      <c r="FWK206" s="223"/>
      <c r="FWL206" s="223"/>
      <c r="FWM206" s="223"/>
      <c r="FWN206" s="223"/>
      <c r="FWO206" s="223"/>
      <c r="FWP206" s="223"/>
      <c r="FWQ206" s="223"/>
      <c r="FWR206" s="223"/>
      <c r="FWS206" s="223"/>
      <c r="FWT206" s="223"/>
      <c r="FWU206" s="223"/>
      <c r="FWV206" s="223"/>
      <c r="FWW206" s="223"/>
      <c r="FWX206" s="223"/>
      <c r="FWY206" s="223"/>
      <c r="FWZ206" s="223"/>
      <c r="FXA206" s="223"/>
      <c r="FXB206" s="223"/>
      <c r="FXC206" s="223"/>
      <c r="FXD206" s="223"/>
      <c r="FXE206" s="223"/>
      <c r="FXF206" s="223"/>
      <c r="FXG206" s="223"/>
      <c r="FXH206" s="223"/>
      <c r="FXI206" s="223"/>
      <c r="FXJ206" s="223"/>
      <c r="FXK206" s="223"/>
      <c r="FXL206" s="223"/>
      <c r="FXM206" s="223"/>
      <c r="FXN206" s="223"/>
      <c r="FXO206" s="223"/>
      <c r="FXP206" s="223"/>
      <c r="FXQ206" s="223"/>
      <c r="FXR206" s="223"/>
      <c r="FXS206" s="223"/>
      <c r="FXT206" s="223"/>
      <c r="FXU206" s="223"/>
      <c r="FXV206" s="223"/>
      <c r="FXW206" s="223"/>
      <c r="FXX206" s="223"/>
      <c r="FXY206" s="223"/>
      <c r="FXZ206" s="223"/>
      <c r="FYA206" s="223"/>
      <c r="FYB206" s="223"/>
      <c r="FYC206" s="223"/>
      <c r="FYD206" s="223"/>
      <c r="FYE206" s="223"/>
      <c r="FYF206" s="223"/>
      <c r="FYG206" s="223"/>
      <c r="FYH206" s="223"/>
      <c r="FYI206" s="223"/>
      <c r="FYJ206" s="223"/>
      <c r="FYK206" s="223"/>
      <c r="FYL206" s="223"/>
      <c r="FYM206" s="223"/>
      <c r="FYN206" s="223"/>
      <c r="FYO206" s="223"/>
      <c r="FYP206" s="223"/>
      <c r="FYQ206" s="223"/>
      <c r="FYR206" s="223"/>
      <c r="FYS206" s="223"/>
      <c r="FYT206" s="223"/>
      <c r="FYU206" s="223"/>
      <c r="FYV206" s="223"/>
      <c r="FYW206" s="223"/>
      <c r="FYX206" s="223"/>
      <c r="FYY206" s="223"/>
      <c r="FYZ206" s="223"/>
      <c r="FZA206" s="223"/>
      <c r="FZB206" s="223"/>
      <c r="FZC206" s="223"/>
      <c r="FZD206" s="223"/>
      <c r="FZE206" s="223"/>
      <c r="FZF206" s="223"/>
      <c r="FZG206" s="223"/>
      <c r="FZH206" s="223"/>
      <c r="FZI206" s="223"/>
      <c r="FZJ206" s="223"/>
      <c r="FZK206" s="223"/>
      <c r="FZL206" s="223"/>
      <c r="FZM206" s="223"/>
      <c r="FZN206" s="223"/>
      <c r="FZO206" s="223"/>
      <c r="FZP206" s="223"/>
      <c r="FZQ206" s="223"/>
      <c r="FZR206" s="223"/>
      <c r="FZS206" s="223"/>
      <c r="FZT206" s="223"/>
      <c r="FZU206" s="223"/>
      <c r="FZV206" s="223"/>
      <c r="FZW206" s="223"/>
      <c r="FZX206" s="223"/>
      <c r="FZY206" s="223"/>
      <c r="FZZ206" s="223"/>
      <c r="GAA206" s="223"/>
      <c r="GAB206" s="223"/>
      <c r="GAC206" s="223"/>
      <c r="GAD206" s="223"/>
      <c r="GAE206" s="223"/>
      <c r="GAF206" s="223"/>
      <c r="GAG206" s="223"/>
      <c r="GAH206" s="223"/>
      <c r="GAI206" s="223"/>
      <c r="GAJ206" s="223"/>
      <c r="GAK206" s="223"/>
      <c r="GAL206" s="223"/>
      <c r="GAM206" s="223"/>
      <c r="GAN206" s="223"/>
      <c r="GAO206" s="223"/>
      <c r="GAP206" s="223"/>
      <c r="GAQ206" s="223"/>
      <c r="GAR206" s="223"/>
      <c r="GAS206" s="223"/>
      <c r="GAT206" s="223"/>
      <c r="GAU206" s="223"/>
      <c r="GAV206" s="223"/>
      <c r="GAW206" s="223"/>
      <c r="GAX206" s="223"/>
      <c r="GAY206" s="223"/>
      <c r="GAZ206" s="223"/>
      <c r="GBA206" s="223"/>
      <c r="GBB206" s="223"/>
      <c r="GBC206" s="223"/>
      <c r="GBD206" s="223"/>
      <c r="GBE206" s="223"/>
      <c r="GBF206" s="223"/>
      <c r="GBG206" s="223"/>
      <c r="GBH206" s="223"/>
      <c r="GBI206" s="223"/>
      <c r="GBJ206" s="223"/>
      <c r="GBK206" s="223"/>
      <c r="GBL206" s="223"/>
      <c r="GBM206" s="223"/>
      <c r="GBN206" s="223"/>
      <c r="GBO206" s="223"/>
      <c r="GBP206" s="223"/>
      <c r="GBQ206" s="223"/>
      <c r="GBR206" s="223"/>
      <c r="GBS206" s="223"/>
      <c r="GBT206" s="223"/>
      <c r="GBU206" s="223"/>
      <c r="GBV206" s="223"/>
      <c r="GBW206" s="223"/>
      <c r="GBX206" s="223"/>
      <c r="GBY206" s="223"/>
      <c r="GBZ206" s="223"/>
      <c r="GCA206" s="223"/>
      <c r="GCB206" s="223"/>
      <c r="GCC206" s="223"/>
      <c r="GCD206" s="223"/>
      <c r="GCE206" s="223"/>
      <c r="GCF206" s="223"/>
      <c r="GCG206" s="223"/>
      <c r="GCH206" s="223"/>
      <c r="GCI206" s="223"/>
      <c r="GCJ206" s="223"/>
      <c r="GCK206" s="223"/>
      <c r="GCL206" s="223"/>
      <c r="GCM206" s="223"/>
      <c r="GCN206" s="223"/>
      <c r="GCO206" s="223"/>
      <c r="GCP206" s="223"/>
      <c r="GCQ206" s="223"/>
      <c r="GCR206" s="223"/>
      <c r="GCS206" s="223"/>
      <c r="GCT206" s="223"/>
      <c r="GCU206" s="223"/>
      <c r="GCV206" s="223"/>
      <c r="GCW206" s="223"/>
      <c r="GCX206" s="223"/>
      <c r="GCY206" s="223"/>
      <c r="GCZ206" s="223"/>
      <c r="GDA206" s="223"/>
      <c r="GDB206" s="223"/>
      <c r="GDC206" s="223"/>
      <c r="GDD206" s="223"/>
      <c r="GDE206" s="223"/>
      <c r="GDF206" s="223"/>
      <c r="GDG206" s="223"/>
      <c r="GDH206" s="223"/>
      <c r="GDI206" s="223"/>
      <c r="GDJ206" s="223"/>
      <c r="GDK206" s="223"/>
      <c r="GDL206" s="223"/>
      <c r="GDM206" s="223"/>
      <c r="GDN206" s="223"/>
      <c r="GDO206" s="223"/>
      <c r="GDP206" s="223"/>
      <c r="GDQ206" s="223"/>
      <c r="GDR206" s="223"/>
      <c r="GDS206" s="223"/>
      <c r="GDT206" s="223"/>
      <c r="GDU206" s="223"/>
      <c r="GDV206" s="223"/>
      <c r="GDW206" s="223"/>
      <c r="GDX206" s="223"/>
      <c r="GDY206" s="223"/>
      <c r="GDZ206" s="223"/>
      <c r="GEA206" s="223"/>
      <c r="GEB206" s="223"/>
      <c r="GEC206" s="223"/>
      <c r="GED206" s="223"/>
      <c r="GEE206" s="223"/>
      <c r="GEF206" s="223"/>
      <c r="GEG206" s="223"/>
      <c r="GEH206" s="223"/>
      <c r="GEI206" s="223"/>
      <c r="GEJ206" s="223"/>
      <c r="GEK206" s="223"/>
      <c r="GEL206" s="223"/>
      <c r="GEM206" s="223"/>
      <c r="GEN206" s="223"/>
      <c r="GEO206" s="223"/>
      <c r="GEP206" s="223"/>
      <c r="GEQ206" s="223"/>
      <c r="GER206" s="223"/>
      <c r="GES206" s="223"/>
      <c r="GET206" s="223"/>
      <c r="GEU206" s="223"/>
      <c r="GEV206" s="223"/>
      <c r="GEW206" s="223"/>
      <c r="GEX206" s="223"/>
      <c r="GEY206" s="223"/>
      <c r="GEZ206" s="223"/>
      <c r="GFA206" s="223"/>
      <c r="GFB206" s="223"/>
      <c r="GFC206" s="223"/>
      <c r="GFD206" s="223"/>
      <c r="GFE206" s="223"/>
      <c r="GFF206" s="223"/>
      <c r="GFG206" s="223"/>
      <c r="GFH206" s="223"/>
      <c r="GFI206" s="223"/>
      <c r="GFJ206" s="223"/>
      <c r="GFK206" s="223"/>
      <c r="GFL206" s="223"/>
      <c r="GFM206" s="223"/>
      <c r="GFN206" s="223"/>
      <c r="GFO206" s="223"/>
      <c r="GFP206" s="223"/>
      <c r="GFQ206" s="223"/>
      <c r="GFR206" s="223"/>
      <c r="GFS206" s="223"/>
      <c r="GFT206" s="223"/>
      <c r="GFU206" s="223"/>
      <c r="GFV206" s="223"/>
      <c r="GFW206" s="223"/>
      <c r="GFX206" s="223"/>
      <c r="GFY206" s="223"/>
      <c r="GFZ206" s="223"/>
      <c r="GGA206" s="223"/>
      <c r="GGB206" s="223"/>
      <c r="GGC206" s="223"/>
      <c r="GGD206" s="223"/>
      <c r="GGE206" s="223"/>
      <c r="GGF206" s="223"/>
      <c r="GGG206" s="223"/>
      <c r="GGH206" s="223"/>
      <c r="GGI206" s="223"/>
      <c r="GGJ206" s="223"/>
      <c r="GGK206" s="223"/>
      <c r="GGL206" s="223"/>
      <c r="GGM206" s="223"/>
      <c r="GGN206" s="223"/>
      <c r="GGO206" s="223"/>
      <c r="GGP206" s="223"/>
      <c r="GGQ206" s="223"/>
      <c r="GGR206" s="223"/>
      <c r="GGS206" s="223"/>
      <c r="GGT206" s="223"/>
      <c r="GGU206" s="223"/>
      <c r="GGV206" s="223"/>
      <c r="GGW206" s="223"/>
      <c r="GGX206" s="223"/>
      <c r="GGY206" s="223"/>
      <c r="GGZ206" s="223"/>
      <c r="GHA206" s="223"/>
      <c r="GHB206" s="223"/>
      <c r="GHC206" s="223"/>
      <c r="GHD206" s="223"/>
      <c r="GHE206" s="223"/>
      <c r="GHF206" s="223"/>
      <c r="GHG206" s="223"/>
      <c r="GHH206" s="223"/>
      <c r="GHI206" s="223"/>
      <c r="GHJ206" s="223"/>
      <c r="GHK206" s="223"/>
      <c r="GHL206" s="223"/>
      <c r="GHM206" s="223"/>
      <c r="GHN206" s="223"/>
      <c r="GHO206" s="223"/>
      <c r="GHP206" s="223"/>
      <c r="GHQ206" s="223"/>
      <c r="GHR206" s="223"/>
      <c r="GHS206" s="223"/>
      <c r="GHT206" s="223"/>
      <c r="GHU206" s="223"/>
      <c r="GHV206" s="223"/>
      <c r="GHW206" s="223"/>
      <c r="GHX206" s="223"/>
      <c r="GHY206" s="223"/>
      <c r="GHZ206" s="223"/>
      <c r="GIA206" s="223"/>
      <c r="GIB206" s="223"/>
      <c r="GIC206" s="223"/>
      <c r="GID206" s="223"/>
      <c r="GIE206" s="223"/>
      <c r="GIF206" s="223"/>
      <c r="GIG206" s="223"/>
      <c r="GIH206" s="223"/>
      <c r="GII206" s="223"/>
      <c r="GIJ206" s="223"/>
      <c r="GIK206" s="223"/>
      <c r="GIL206" s="223"/>
      <c r="GIM206" s="223"/>
      <c r="GIN206" s="223"/>
      <c r="GIO206" s="223"/>
      <c r="GIP206" s="223"/>
      <c r="GIQ206" s="223"/>
      <c r="GIR206" s="223"/>
      <c r="GIS206" s="223"/>
      <c r="GIT206" s="223"/>
      <c r="GIU206" s="223"/>
      <c r="GIV206" s="223"/>
      <c r="GIW206" s="223"/>
      <c r="GIX206" s="223"/>
      <c r="GIY206" s="223"/>
      <c r="GIZ206" s="223"/>
      <c r="GJA206" s="223"/>
      <c r="GJB206" s="223"/>
      <c r="GJC206" s="223"/>
      <c r="GJD206" s="223"/>
      <c r="GJE206" s="223"/>
      <c r="GJF206" s="223"/>
      <c r="GJG206" s="223"/>
      <c r="GJH206" s="223"/>
      <c r="GJI206" s="223"/>
      <c r="GJJ206" s="223"/>
      <c r="GJK206" s="223"/>
      <c r="GJL206" s="223"/>
      <c r="GJM206" s="223"/>
      <c r="GJN206" s="223"/>
      <c r="GJO206" s="223"/>
      <c r="GJP206" s="223"/>
      <c r="GJQ206" s="223"/>
      <c r="GJR206" s="223"/>
      <c r="GJS206" s="223"/>
      <c r="GJT206" s="223"/>
      <c r="GJU206" s="223"/>
      <c r="GJV206" s="223"/>
      <c r="GJW206" s="223"/>
      <c r="GJX206" s="223"/>
      <c r="GJY206" s="223"/>
      <c r="GJZ206" s="223"/>
      <c r="GKA206" s="223"/>
      <c r="GKB206" s="223"/>
      <c r="GKC206" s="223"/>
      <c r="GKD206" s="223"/>
      <c r="GKE206" s="223"/>
      <c r="GKF206" s="223"/>
      <c r="GKG206" s="223"/>
      <c r="GKH206" s="223"/>
      <c r="GKI206" s="223"/>
      <c r="GKJ206" s="223"/>
      <c r="GKK206" s="223"/>
      <c r="GKL206" s="223"/>
      <c r="GKM206" s="223"/>
      <c r="GKN206" s="223"/>
      <c r="GKO206" s="223"/>
      <c r="GKP206" s="223"/>
      <c r="GKQ206" s="223"/>
      <c r="GKR206" s="223"/>
      <c r="GKS206" s="223"/>
      <c r="GKT206" s="223"/>
      <c r="GKU206" s="223"/>
      <c r="GKV206" s="223"/>
      <c r="GKW206" s="223"/>
      <c r="GKX206" s="223"/>
      <c r="GKY206" s="223"/>
      <c r="GKZ206" s="223"/>
      <c r="GLA206" s="223"/>
      <c r="GLB206" s="223"/>
      <c r="GLC206" s="223"/>
      <c r="GLD206" s="223"/>
      <c r="GLE206" s="223"/>
      <c r="GLF206" s="223"/>
      <c r="GLG206" s="223"/>
      <c r="GLH206" s="223"/>
      <c r="GLI206" s="223"/>
      <c r="GLJ206" s="223"/>
      <c r="GLK206" s="223"/>
      <c r="GLL206" s="223"/>
      <c r="GLM206" s="223"/>
      <c r="GLN206" s="223"/>
      <c r="GLO206" s="223"/>
      <c r="GLP206" s="223"/>
      <c r="GLQ206" s="223"/>
      <c r="GLR206" s="223"/>
      <c r="GLS206" s="223"/>
      <c r="GLT206" s="223"/>
      <c r="GLU206" s="223"/>
      <c r="GLV206" s="223"/>
      <c r="GLW206" s="223"/>
      <c r="GLX206" s="223"/>
      <c r="GLY206" s="223"/>
      <c r="GLZ206" s="223"/>
      <c r="GMA206" s="223"/>
      <c r="GMB206" s="223"/>
      <c r="GMC206" s="223"/>
      <c r="GMD206" s="223"/>
      <c r="GME206" s="223"/>
      <c r="GMF206" s="223"/>
      <c r="GMG206" s="223"/>
      <c r="GMH206" s="223"/>
      <c r="GMI206" s="223"/>
      <c r="GMJ206" s="223"/>
      <c r="GMK206" s="223"/>
      <c r="GML206" s="223"/>
      <c r="GMM206" s="223"/>
      <c r="GMN206" s="223"/>
      <c r="GMO206" s="223"/>
      <c r="GMP206" s="223"/>
      <c r="GMQ206" s="223"/>
      <c r="GMR206" s="223"/>
      <c r="GMS206" s="223"/>
      <c r="GMT206" s="223"/>
      <c r="GMU206" s="223"/>
      <c r="GMV206" s="223"/>
      <c r="GMW206" s="223"/>
      <c r="GMX206" s="223"/>
      <c r="GMY206" s="223"/>
      <c r="GMZ206" s="223"/>
      <c r="GNA206" s="223"/>
      <c r="GNB206" s="223"/>
      <c r="GNC206" s="223"/>
      <c r="GND206" s="223"/>
      <c r="GNE206" s="223"/>
      <c r="GNF206" s="223"/>
      <c r="GNG206" s="223"/>
      <c r="GNH206" s="223"/>
      <c r="GNI206" s="223"/>
      <c r="GNJ206" s="223"/>
      <c r="GNK206" s="223"/>
      <c r="GNL206" s="223"/>
      <c r="GNM206" s="223"/>
      <c r="GNN206" s="223"/>
      <c r="GNO206" s="223"/>
      <c r="GNP206" s="223"/>
      <c r="GNQ206" s="223"/>
      <c r="GNR206" s="223"/>
      <c r="GNS206" s="223"/>
      <c r="GNT206" s="223"/>
      <c r="GNU206" s="223"/>
      <c r="GNV206" s="223"/>
      <c r="GNW206" s="223"/>
      <c r="GNX206" s="223"/>
      <c r="GNY206" s="223"/>
      <c r="GNZ206" s="223"/>
      <c r="GOA206" s="223"/>
      <c r="GOB206" s="223"/>
      <c r="GOC206" s="223"/>
      <c r="GOD206" s="223"/>
      <c r="GOE206" s="223"/>
      <c r="GOF206" s="223"/>
      <c r="GOG206" s="223"/>
      <c r="GOH206" s="223"/>
      <c r="GOI206" s="223"/>
      <c r="GOJ206" s="223"/>
      <c r="GOK206" s="223"/>
      <c r="GOL206" s="223"/>
      <c r="GOM206" s="223"/>
      <c r="GON206" s="223"/>
      <c r="GOO206" s="223"/>
      <c r="GOP206" s="223"/>
      <c r="GOQ206" s="223"/>
      <c r="GOR206" s="223"/>
      <c r="GOS206" s="223"/>
      <c r="GOT206" s="223"/>
      <c r="GOU206" s="223"/>
      <c r="GOV206" s="223"/>
      <c r="GOW206" s="223"/>
      <c r="GOX206" s="223"/>
      <c r="GOY206" s="223"/>
      <c r="GOZ206" s="223"/>
      <c r="GPA206" s="223"/>
      <c r="GPB206" s="223"/>
      <c r="GPC206" s="223"/>
      <c r="GPD206" s="223"/>
      <c r="GPE206" s="223"/>
      <c r="GPF206" s="223"/>
      <c r="GPG206" s="223"/>
      <c r="GPH206" s="223"/>
      <c r="GPI206" s="223"/>
      <c r="GPJ206" s="223"/>
      <c r="GPK206" s="223"/>
      <c r="GPL206" s="223"/>
      <c r="GPM206" s="223"/>
      <c r="GPN206" s="223"/>
      <c r="GPO206" s="223"/>
      <c r="GPP206" s="223"/>
      <c r="GPQ206" s="223"/>
      <c r="GPR206" s="223"/>
      <c r="GPS206" s="223"/>
      <c r="GPT206" s="223"/>
      <c r="GPU206" s="223"/>
      <c r="GPV206" s="223"/>
      <c r="GPW206" s="223"/>
      <c r="GPX206" s="223"/>
      <c r="GPY206" s="223"/>
      <c r="GPZ206" s="223"/>
      <c r="GQA206" s="223"/>
      <c r="GQB206" s="223"/>
      <c r="GQC206" s="223"/>
      <c r="GQD206" s="223"/>
      <c r="GQE206" s="223"/>
      <c r="GQF206" s="223"/>
      <c r="GQG206" s="223"/>
      <c r="GQH206" s="223"/>
      <c r="GQI206" s="223"/>
      <c r="GQJ206" s="223"/>
      <c r="GQK206" s="223"/>
      <c r="GQL206" s="223"/>
      <c r="GQM206" s="223"/>
      <c r="GQN206" s="223"/>
      <c r="GQO206" s="223"/>
      <c r="GQP206" s="223"/>
      <c r="GQQ206" s="223"/>
      <c r="GQR206" s="223"/>
      <c r="GQS206" s="223"/>
      <c r="GQT206" s="223"/>
      <c r="GQU206" s="223"/>
      <c r="GQV206" s="223"/>
      <c r="GQW206" s="223"/>
      <c r="GQX206" s="223"/>
      <c r="GQY206" s="223"/>
      <c r="GQZ206" s="223"/>
      <c r="GRA206" s="223"/>
      <c r="GRB206" s="223"/>
      <c r="GRC206" s="223"/>
      <c r="GRD206" s="223"/>
      <c r="GRE206" s="223"/>
      <c r="GRF206" s="223"/>
      <c r="GRG206" s="223"/>
      <c r="GRH206" s="223"/>
      <c r="GRI206" s="223"/>
      <c r="GRJ206" s="223"/>
      <c r="GRK206" s="223"/>
      <c r="GRL206" s="223"/>
      <c r="GRM206" s="223"/>
      <c r="GRN206" s="223"/>
      <c r="GRO206" s="223"/>
      <c r="GRP206" s="223"/>
      <c r="GRQ206" s="223"/>
      <c r="GRR206" s="223"/>
      <c r="GRS206" s="223"/>
      <c r="GRT206" s="223"/>
      <c r="GRU206" s="223"/>
      <c r="GRV206" s="223"/>
      <c r="GRW206" s="223"/>
      <c r="GRX206" s="223"/>
      <c r="GRY206" s="223"/>
      <c r="GRZ206" s="223"/>
      <c r="GSA206" s="223"/>
      <c r="GSB206" s="223"/>
      <c r="GSC206" s="223"/>
      <c r="GSD206" s="223"/>
      <c r="GSE206" s="223"/>
      <c r="GSF206" s="223"/>
      <c r="GSG206" s="223"/>
      <c r="GSH206" s="223"/>
      <c r="GSI206" s="223"/>
      <c r="GSJ206" s="223"/>
      <c r="GSK206" s="223"/>
      <c r="GSL206" s="223"/>
      <c r="GSM206" s="223"/>
      <c r="GSN206" s="223"/>
      <c r="GSO206" s="223"/>
      <c r="GSP206" s="223"/>
      <c r="GSQ206" s="223"/>
      <c r="GSR206" s="223"/>
      <c r="GSS206" s="223"/>
      <c r="GST206" s="223"/>
      <c r="GSU206" s="223"/>
      <c r="GSV206" s="223"/>
      <c r="GSW206" s="223"/>
      <c r="GSX206" s="223"/>
      <c r="GSY206" s="223"/>
      <c r="GSZ206" s="223"/>
      <c r="GTA206" s="223"/>
      <c r="GTB206" s="223"/>
      <c r="GTC206" s="223"/>
      <c r="GTD206" s="223"/>
      <c r="GTE206" s="223"/>
      <c r="GTF206" s="223"/>
      <c r="GTG206" s="223"/>
      <c r="GTH206" s="223"/>
      <c r="GTI206" s="223"/>
      <c r="GTJ206" s="223"/>
      <c r="GTK206" s="223"/>
      <c r="GTL206" s="223"/>
      <c r="GTM206" s="223"/>
      <c r="GTN206" s="223"/>
      <c r="GTO206" s="223"/>
      <c r="GTP206" s="223"/>
      <c r="GTQ206" s="223"/>
      <c r="GTR206" s="223"/>
      <c r="GTS206" s="223"/>
      <c r="GTT206" s="223"/>
      <c r="GTU206" s="223"/>
      <c r="GTV206" s="223"/>
      <c r="GTW206" s="223"/>
      <c r="GTX206" s="223"/>
      <c r="GTY206" s="223"/>
      <c r="GTZ206" s="223"/>
      <c r="GUA206" s="223"/>
      <c r="GUB206" s="223"/>
      <c r="GUC206" s="223"/>
      <c r="GUD206" s="223"/>
      <c r="GUE206" s="223"/>
      <c r="GUF206" s="223"/>
      <c r="GUG206" s="223"/>
      <c r="GUH206" s="223"/>
      <c r="GUI206" s="223"/>
      <c r="GUJ206" s="223"/>
      <c r="GUK206" s="223"/>
      <c r="GUL206" s="223"/>
      <c r="GUM206" s="223"/>
      <c r="GUN206" s="223"/>
      <c r="GUO206" s="223"/>
      <c r="GUP206" s="223"/>
      <c r="GUQ206" s="223"/>
      <c r="GUR206" s="223"/>
      <c r="GUS206" s="223"/>
      <c r="GUT206" s="223"/>
      <c r="GUU206" s="223"/>
      <c r="GUV206" s="223"/>
      <c r="GUW206" s="223"/>
      <c r="GUX206" s="223"/>
      <c r="GUY206" s="223"/>
      <c r="GUZ206" s="223"/>
      <c r="GVA206" s="223"/>
      <c r="GVB206" s="223"/>
      <c r="GVC206" s="223"/>
      <c r="GVD206" s="223"/>
      <c r="GVE206" s="223"/>
      <c r="GVF206" s="223"/>
      <c r="GVG206" s="223"/>
      <c r="GVH206" s="223"/>
      <c r="GVI206" s="223"/>
      <c r="GVJ206" s="223"/>
      <c r="GVK206" s="223"/>
      <c r="GVL206" s="223"/>
      <c r="GVM206" s="223"/>
      <c r="GVN206" s="223"/>
      <c r="GVO206" s="223"/>
      <c r="GVP206" s="223"/>
      <c r="GVQ206" s="223"/>
      <c r="GVR206" s="223"/>
      <c r="GVS206" s="223"/>
      <c r="GVT206" s="223"/>
      <c r="GVU206" s="223"/>
      <c r="GVV206" s="223"/>
      <c r="GVW206" s="223"/>
      <c r="GVX206" s="223"/>
      <c r="GVY206" s="223"/>
      <c r="GVZ206" s="223"/>
      <c r="GWA206" s="223"/>
      <c r="GWB206" s="223"/>
      <c r="GWC206" s="223"/>
      <c r="GWD206" s="223"/>
      <c r="GWE206" s="223"/>
      <c r="GWF206" s="223"/>
      <c r="GWG206" s="223"/>
      <c r="GWH206" s="223"/>
      <c r="GWI206" s="223"/>
      <c r="GWJ206" s="223"/>
      <c r="GWK206" s="223"/>
      <c r="GWL206" s="223"/>
      <c r="GWM206" s="223"/>
      <c r="GWN206" s="223"/>
      <c r="GWO206" s="223"/>
      <c r="GWP206" s="223"/>
      <c r="GWQ206" s="223"/>
      <c r="GWR206" s="223"/>
      <c r="GWS206" s="223"/>
      <c r="GWT206" s="223"/>
      <c r="GWU206" s="223"/>
      <c r="GWV206" s="223"/>
      <c r="GWW206" s="223"/>
      <c r="GWX206" s="223"/>
      <c r="GWY206" s="223"/>
      <c r="GWZ206" s="223"/>
      <c r="GXA206" s="223"/>
      <c r="GXB206" s="223"/>
      <c r="GXC206" s="223"/>
      <c r="GXD206" s="223"/>
      <c r="GXE206" s="223"/>
      <c r="GXF206" s="223"/>
      <c r="GXG206" s="223"/>
      <c r="GXH206" s="223"/>
      <c r="GXI206" s="223"/>
      <c r="GXJ206" s="223"/>
      <c r="GXK206" s="223"/>
      <c r="GXL206" s="223"/>
      <c r="GXM206" s="223"/>
      <c r="GXN206" s="223"/>
      <c r="GXO206" s="223"/>
      <c r="GXP206" s="223"/>
      <c r="GXQ206" s="223"/>
      <c r="GXR206" s="223"/>
      <c r="GXS206" s="223"/>
      <c r="GXT206" s="223"/>
      <c r="GXU206" s="223"/>
      <c r="GXV206" s="223"/>
      <c r="GXW206" s="223"/>
      <c r="GXX206" s="223"/>
      <c r="GXY206" s="223"/>
      <c r="GXZ206" s="223"/>
      <c r="GYA206" s="223"/>
      <c r="GYB206" s="223"/>
      <c r="GYC206" s="223"/>
      <c r="GYD206" s="223"/>
      <c r="GYE206" s="223"/>
      <c r="GYF206" s="223"/>
      <c r="GYG206" s="223"/>
      <c r="GYH206" s="223"/>
      <c r="GYI206" s="223"/>
      <c r="GYJ206" s="223"/>
      <c r="GYK206" s="223"/>
      <c r="GYL206" s="223"/>
      <c r="GYM206" s="223"/>
      <c r="GYN206" s="223"/>
      <c r="GYO206" s="223"/>
      <c r="GYP206" s="223"/>
      <c r="GYQ206" s="223"/>
      <c r="GYR206" s="223"/>
      <c r="GYS206" s="223"/>
      <c r="GYT206" s="223"/>
      <c r="GYU206" s="223"/>
      <c r="GYV206" s="223"/>
      <c r="GYW206" s="223"/>
      <c r="GYX206" s="223"/>
      <c r="GYY206" s="223"/>
      <c r="GYZ206" s="223"/>
      <c r="GZA206" s="223"/>
      <c r="GZB206" s="223"/>
      <c r="GZC206" s="223"/>
      <c r="GZD206" s="223"/>
      <c r="GZE206" s="223"/>
      <c r="GZF206" s="223"/>
      <c r="GZG206" s="223"/>
      <c r="GZH206" s="223"/>
      <c r="GZI206" s="223"/>
      <c r="GZJ206" s="223"/>
      <c r="GZK206" s="223"/>
      <c r="GZL206" s="223"/>
      <c r="GZM206" s="223"/>
      <c r="GZN206" s="223"/>
      <c r="GZO206" s="223"/>
      <c r="GZP206" s="223"/>
      <c r="GZQ206" s="223"/>
      <c r="GZR206" s="223"/>
      <c r="GZS206" s="223"/>
      <c r="GZT206" s="223"/>
      <c r="GZU206" s="223"/>
      <c r="GZV206" s="223"/>
      <c r="GZW206" s="223"/>
      <c r="GZX206" s="223"/>
      <c r="GZY206" s="223"/>
      <c r="GZZ206" s="223"/>
      <c r="HAA206" s="223"/>
      <c r="HAB206" s="223"/>
      <c r="HAC206" s="223"/>
      <c r="HAD206" s="223"/>
      <c r="HAE206" s="223"/>
      <c r="HAF206" s="223"/>
      <c r="HAG206" s="223"/>
      <c r="HAH206" s="223"/>
      <c r="HAI206" s="223"/>
      <c r="HAJ206" s="223"/>
      <c r="HAK206" s="223"/>
      <c r="HAL206" s="223"/>
      <c r="HAM206" s="223"/>
      <c r="HAN206" s="223"/>
      <c r="HAO206" s="223"/>
      <c r="HAP206" s="223"/>
      <c r="HAQ206" s="223"/>
      <c r="HAR206" s="223"/>
      <c r="HAS206" s="223"/>
      <c r="HAT206" s="223"/>
      <c r="HAU206" s="223"/>
      <c r="HAV206" s="223"/>
      <c r="HAW206" s="223"/>
      <c r="HAX206" s="223"/>
      <c r="HAY206" s="223"/>
      <c r="HAZ206" s="223"/>
      <c r="HBA206" s="223"/>
      <c r="HBB206" s="223"/>
      <c r="HBC206" s="223"/>
      <c r="HBD206" s="223"/>
      <c r="HBE206" s="223"/>
      <c r="HBF206" s="223"/>
      <c r="HBG206" s="223"/>
      <c r="HBH206" s="223"/>
      <c r="HBI206" s="223"/>
      <c r="HBJ206" s="223"/>
      <c r="HBK206" s="223"/>
      <c r="HBL206" s="223"/>
      <c r="HBM206" s="223"/>
      <c r="HBN206" s="223"/>
      <c r="HBO206" s="223"/>
      <c r="HBP206" s="223"/>
      <c r="HBQ206" s="223"/>
      <c r="HBR206" s="223"/>
      <c r="HBS206" s="223"/>
      <c r="HBT206" s="223"/>
      <c r="HBU206" s="223"/>
      <c r="HBV206" s="223"/>
      <c r="HBW206" s="223"/>
      <c r="HBX206" s="223"/>
      <c r="HBY206" s="223"/>
      <c r="HBZ206" s="223"/>
      <c r="HCA206" s="223"/>
      <c r="HCB206" s="223"/>
      <c r="HCC206" s="223"/>
      <c r="HCD206" s="223"/>
      <c r="HCE206" s="223"/>
      <c r="HCF206" s="223"/>
      <c r="HCG206" s="223"/>
      <c r="HCH206" s="223"/>
      <c r="HCI206" s="223"/>
      <c r="HCJ206" s="223"/>
      <c r="HCK206" s="223"/>
      <c r="HCL206" s="223"/>
      <c r="HCM206" s="223"/>
      <c r="HCN206" s="223"/>
      <c r="HCO206" s="223"/>
      <c r="HCP206" s="223"/>
      <c r="HCQ206" s="223"/>
      <c r="HCR206" s="223"/>
      <c r="HCS206" s="223"/>
      <c r="HCT206" s="223"/>
      <c r="HCU206" s="223"/>
      <c r="HCV206" s="223"/>
      <c r="HCW206" s="223"/>
      <c r="HCX206" s="223"/>
      <c r="HCY206" s="223"/>
      <c r="HCZ206" s="223"/>
      <c r="HDA206" s="223"/>
      <c r="HDB206" s="223"/>
      <c r="HDC206" s="223"/>
      <c r="HDD206" s="223"/>
      <c r="HDE206" s="223"/>
      <c r="HDF206" s="223"/>
      <c r="HDG206" s="223"/>
      <c r="HDH206" s="223"/>
      <c r="HDI206" s="223"/>
      <c r="HDJ206" s="223"/>
      <c r="HDK206" s="223"/>
      <c r="HDL206" s="223"/>
      <c r="HDM206" s="223"/>
      <c r="HDN206" s="223"/>
      <c r="HDO206" s="223"/>
      <c r="HDP206" s="223"/>
      <c r="HDQ206" s="223"/>
      <c r="HDR206" s="223"/>
      <c r="HDS206" s="223"/>
      <c r="HDT206" s="223"/>
      <c r="HDU206" s="223"/>
      <c r="HDV206" s="223"/>
      <c r="HDW206" s="223"/>
      <c r="HDX206" s="223"/>
      <c r="HDY206" s="223"/>
      <c r="HDZ206" s="223"/>
      <c r="HEA206" s="223"/>
      <c r="HEB206" s="223"/>
      <c r="HEC206" s="223"/>
      <c r="HED206" s="223"/>
      <c r="HEE206" s="223"/>
      <c r="HEF206" s="223"/>
      <c r="HEG206" s="223"/>
      <c r="HEH206" s="223"/>
      <c r="HEI206" s="223"/>
      <c r="HEJ206" s="223"/>
      <c r="HEK206" s="223"/>
      <c r="HEL206" s="223"/>
      <c r="HEM206" s="223"/>
      <c r="HEN206" s="223"/>
      <c r="HEO206" s="223"/>
      <c r="HEP206" s="223"/>
      <c r="HEQ206" s="223"/>
      <c r="HER206" s="223"/>
      <c r="HES206" s="223"/>
      <c r="HET206" s="223"/>
      <c r="HEU206" s="223"/>
      <c r="HEV206" s="223"/>
      <c r="HEW206" s="223"/>
      <c r="HEX206" s="223"/>
      <c r="HEY206" s="223"/>
      <c r="HEZ206" s="223"/>
      <c r="HFA206" s="223"/>
      <c r="HFB206" s="223"/>
      <c r="HFC206" s="223"/>
      <c r="HFD206" s="223"/>
      <c r="HFE206" s="223"/>
      <c r="HFF206" s="223"/>
      <c r="HFG206" s="223"/>
      <c r="HFH206" s="223"/>
      <c r="HFI206" s="223"/>
      <c r="HFJ206" s="223"/>
      <c r="HFK206" s="223"/>
      <c r="HFL206" s="223"/>
      <c r="HFM206" s="223"/>
      <c r="HFN206" s="223"/>
      <c r="HFO206" s="223"/>
      <c r="HFP206" s="223"/>
      <c r="HFQ206" s="223"/>
      <c r="HFR206" s="223"/>
      <c r="HFS206" s="223"/>
      <c r="HFT206" s="223"/>
      <c r="HFU206" s="223"/>
      <c r="HFV206" s="223"/>
      <c r="HFW206" s="223"/>
      <c r="HFX206" s="223"/>
      <c r="HFY206" s="223"/>
      <c r="HFZ206" s="223"/>
      <c r="HGA206" s="223"/>
      <c r="HGB206" s="223"/>
      <c r="HGC206" s="223"/>
      <c r="HGD206" s="223"/>
      <c r="HGE206" s="223"/>
      <c r="HGF206" s="223"/>
      <c r="HGG206" s="223"/>
      <c r="HGH206" s="223"/>
      <c r="HGI206" s="223"/>
      <c r="HGJ206" s="223"/>
      <c r="HGK206" s="223"/>
      <c r="HGL206" s="223"/>
      <c r="HGM206" s="223"/>
      <c r="HGN206" s="223"/>
      <c r="HGO206" s="223"/>
      <c r="HGP206" s="223"/>
      <c r="HGQ206" s="223"/>
      <c r="HGR206" s="223"/>
      <c r="HGS206" s="223"/>
      <c r="HGT206" s="223"/>
      <c r="HGU206" s="223"/>
      <c r="HGV206" s="223"/>
      <c r="HGW206" s="223"/>
      <c r="HGX206" s="223"/>
      <c r="HGY206" s="223"/>
      <c r="HGZ206" s="223"/>
      <c r="HHA206" s="223"/>
      <c r="HHB206" s="223"/>
      <c r="HHC206" s="223"/>
      <c r="HHD206" s="223"/>
      <c r="HHE206" s="223"/>
      <c r="HHF206" s="223"/>
      <c r="HHG206" s="223"/>
      <c r="HHH206" s="223"/>
      <c r="HHI206" s="223"/>
      <c r="HHJ206" s="223"/>
      <c r="HHK206" s="223"/>
      <c r="HHL206" s="223"/>
      <c r="HHM206" s="223"/>
      <c r="HHN206" s="223"/>
      <c r="HHO206" s="223"/>
      <c r="HHP206" s="223"/>
      <c r="HHQ206" s="223"/>
      <c r="HHR206" s="223"/>
      <c r="HHS206" s="223"/>
      <c r="HHT206" s="223"/>
      <c r="HHU206" s="223"/>
      <c r="HHV206" s="223"/>
      <c r="HHW206" s="223"/>
      <c r="HHX206" s="223"/>
      <c r="HHY206" s="223"/>
      <c r="HHZ206" s="223"/>
      <c r="HIA206" s="223"/>
      <c r="HIB206" s="223"/>
      <c r="HIC206" s="223"/>
      <c r="HID206" s="223"/>
      <c r="HIE206" s="223"/>
      <c r="HIF206" s="223"/>
      <c r="HIG206" s="223"/>
      <c r="HIH206" s="223"/>
      <c r="HII206" s="223"/>
      <c r="HIJ206" s="223"/>
      <c r="HIK206" s="223"/>
      <c r="HIL206" s="223"/>
      <c r="HIM206" s="223"/>
      <c r="HIN206" s="223"/>
      <c r="HIO206" s="223"/>
      <c r="HIP206" s="223"/>
      <c r="HIQ206" s="223"/>
      <c r="HIR206" s="223"/>
      <c r="HIS206" s="223"/>
      <c r="HIT206" s="223"/>
      <c r="HIU206" s="223"/>
      <c r="HIV206" s="223"/>
      <c r="HIW206" s="223"/>
      <c r="HIX206" s="223"/>
      <c r="HIY206" s="223"/>
      <c r="HIZ206" s="223"/>
      <c r="HJA206" s="223"/>
      <c r="HJB206" s="223"/>
      <c r="HJC206" s="223"/>
      <c r="HJD206" s="223"/>
      <c r="HJE206" s="223"/>
      <c r="HJF206" s="223"/>
      <c r="HJG206" s="223"/>
      <c r="HJH206" s="223"/>
      <c r="HJI206" s="223"/>
      <c r="HJJ206" s="223"/>
      <c r="HJK206" s="223"/>
      <c r="HJL206" s="223"/>
      <c r="HJM206" s="223"/>
      <c r="HJN206" s="223"/>
      <c r="HJO206" s="223"/>
      <c r="HJP206" s="223"/>
      <c r="HJQ206" s="223"/>
      <c r="HJR206" s="223"/>
      <c r="HJS206" s="223"/>
      <c r="HJT206" s="223"/>
      <c r="HJU206" s="223"/>
      <c r="HJV206" s="223"/>
      <c r="HJW206" s="223"/>
      <c r="HJX206" s="223"/>
      <c r="HJY206" s="223"/>
      <c r="HJZ206" s="223"/>
      <c r="HKA206" s="223"/>
      <c r="HKB206" s="223"/>
      <c r="HKC206" s="223"/>
      <c r="HKD206" s="223"/>
      <c r="HKE206" s="223"/>
      <c r="HKF206" s="223"/>
      <c r="HKG206" s="223"/>
      <c r="HKH206" s="223"/>
      <c r="HKI206" s="223"/>
      <c r="HKJ206" s="223"/>
      <c r="HKK206" s="223"/>
      <c r="HKL206" s="223"/>
      <c r="HKM206" s="223"/>
      <c r="HKN206" s="223"/>
      <c r="HKO206" s="223"/>
      <c r="HKP206" s="223"/>
      <c r="HKQ206" s="223"/>
      <c r="HKR206" s="223"/>
      <c r="HKS206" s="223"/>
      <c r="HKT206" s="223"/>
      <c r="HKU206" s="223"/>
      <c r="HKV206" s="223"/>
      <c r="HKW206" s="223"/>
      <c r="HKX206" s="223"/>
      <c r="HKY206" s="223"/>
      <c r="HKZ206" s="223"/>
      <c r="HLA206" s="223"/>
      <c r="HLB206" s="223"/>
      <c r="HLC206" s="223"/>
      <c r="HLD206" s="223"/>
      <c r="HLE206" s="223"/>
      <c r="HLF206" s="223"/>
      <c r="HLG206" s="223"/>
      <c r="HLH206" s="223"/>
      <c r="HLI206" s="223"/>
      <c r="HLJ206" s="223"/>
      <c r="HLK206" s="223"/>
      <c r="HLL206" s="223"/>
      <c r="HLM206" s="223"/>
      <c r="HLN206" s="223"/>
      <c r="HLO206" s="223"/>
      <c r="HLP206" s="223"/>
      <c r="HLQ206" s="223"/>
      <c r="HLR206" s="223"/>
      <c r="HLS206" s="223"/>
      <c r="HLT206" s="223"/>
      <c r="HLU206" s="223"/>
      <c r="HLV206" s="223"/>
      <c r="HLW206" s="223"/>
      <c r="HLX206" s="223"/>
      <c r="HLY206" s="223"/>
      <c r="HLZ206" s="223"/>
      <c r="HMA206" s="223"/>
      <c r="HMB206" s="223"/>
      <c r="HMC206" s="223"/>
      <c r="HMD206" s="223"/>
      <c r="HME206" s="223"/>
      <c r="HMF206" s="223"/>
      <c r="HMG206" s="223"/>
      <c r="HMH206" s="223"/>
      <c r="HMI206" s="223"/>
      <c r="HMJ206" s="223"/>
      <c r="HMK206" s="223"/>
      <c r="HML206" s="223"/>
      <c r="HMM206" s="223"/>
      <c r="HMN206" s="223"/>
      <c r="HMO206" s="223"/>
      <c r="HMP206" s="223"/>
      <c r="HMQ206" s="223"/>
      <c r="HMR206" s="223"/>
      <c r="HMS206" s="223"/>
      <c r="HMT206" s="223"/>
      <c r="HMU206" s="223"/>
      <c r="HMV206" s="223"/>
      <c r="HMW206" s="223"/>
      <c r="HMX206" s="223"/>
      <c r="HMY206" s="223"/>
      <c r="HMZ206" s="223"/>
      <c r="HNA206" s="223"/>
      <c r="HNB206" s="223"/>
      <c r="HNC206" s="223"/>
      <c r="HND206" s="223"/>
      <c r="HNE206" s="223"/>
      <c r="HNF206" s="223"/>
      <c r="HNG206" s="223"/>
      <c r="HNH206" s="223"/>
      <c r="HNI206" s="223"/>
      <c r="HNJ206" s="223"/>
      <c r="HNK206" s="223"/>
      <c r="HNL206" s="223"/>
      <c r="HNM206" s="223"/>
      <c r="HNN206" s="223"/>
      <c r="HNO206" s="223"/>
      <c r="HNP206" s="223"/>
      <c r="HNQ206" s="223"/>
      <c r="HNR206" s="223"/>
      <c r="HNS206" s="223"/>
      <c r="HNT206" s="223"/>
      <c r="HNU206" s="223"/>
      <c r="HNV206" s="223"/>
      <c r="HNW206" s="223"/>
      <c r="HNX206" s="223"/>
      <c r="HNY206" s="223"/>
      <c r="HNZ206" s="223"/>
      <c r="HOA206" s="223"/>
      <c r="HOB206" s="223"/>
      <c r="HOC206" s="223"/>
      <c r="HOD206" s="223"/>
      <c r="HOE206" s="223"/>
      <c r="HOF206" s="223"/>
      <c r="HOG206" s="223"/>
      <c r="HOH206" s="223"/>
      <c r="HOI206" s="223"/>
      <c r="HOJ206" s="223"/>
      <c r="HOK206" s="223"/>
      <c r="HOL206" s="223"/>
      <c r="HOM206" s="223"/>
      <c r="HON206" s="223"/>
      <c r="HOO206" s="223"/>
      <c r="HOP206" s="223"/>
      <c r="HOQ206" s="223"/>
      <c r="HOR206" s="223"/>
      <c r="HOS206" s="223"/>
      <c r="HOT206" s="223"/>
      <c r="HOU206" s="223"/>
      <c r="HOV206" s="223"/>
      <c r="HOW206" s="223"/>
      <c r="HOX206" s="223"/>
      <c r="HOY206" s="223"/>
      <c r="HOZ206" s="223"/>
      <c r="HPA206" s="223"/>
      <c r="HPB206" s="223"/>
      <c r="HPC206" s="223"/>
      <c r="HPD206" s="223"/>
      <c r="HPE206" s="223"/>
      <c r="HPF206" s="223"/>
      <c r="HPG206" s="223"/>
      <c r="HPH206" s="223"/>
      <c r="HPI206" s="223"/>
      <c r="HPJ206" s="223"/>
      <c r="HPK206" s="223"/>
      <c r="HPL206" s="223"/>
      <c r="HPM206" s="223"/>
      <c r="HPN206" s="223"/>
      <c r="HPO206" s="223"/>
      <c r="HPP206" s="223"/>
      <c r="HPQ206" s="223"/>
      <c r="HPR206" s="223"/>
      <c r="HPS206" s="223"/>
      <c r="HPT206" s="223"/>
      <c r="HPU206" s="223"/>
      <c r="HPV206" s="223"/>
      <c r="HPW206" s="223"/>
      <c r="HPX206" s="223"/>
      <c r="HPY206" s="223"/>
      <c r="HPZ206" s="223"/>
      <c r="HQA206" s="223"/>
      <c r="HQB206" s="223"/>
      <c r="HQC206" s="223"/>
      <c r="HQD206" s="223"/>
      <c r="HQE206" s="223"/>
      <c r="HQF206" s="223"/>
      <c r="HQG206" s="223"/>
      <c r="HQH206" s="223"/>
      <c r="HQI206" s="223"/>
      <c r="HQJ206" s="223"/>
      <c r="HQK206" s="223"/>
      <c r="HQL206" s="223"/>
      <c r="HQM206" s="223"/>
      <c r="HQN206" s="223"/>
      <c r="HQO206" s="223"/>
      <c r="HQP206" s="223"/>
      <c r="HQQ206" s="223"/>
      <c r="HQR206" s="223"/>
      <c r="HQS206" s="223"/>
      <c r="HQT206" s="223"/>
      <c r="HQU206" s="223"/>
      <c r="HQV206" s="223"/>
      <c r="HQW206" s="223"/>
      <c r="HQX206" s="223"/>
      <c r="HQY206" s="223"/>
      <c r="HQZ206" s="223"/>
      <c r="HRA206" s="223"/>
      <c r="HRB206" s="223"/>
      <c r="HRC206" s="223"/>
      <c r="HRD206" s="223"/>
      <c r="HRE206" s="223"/>
      <c r="HRF206" s="223"/>
      <c r="HRG206" s="223"/>
      <c r="HRH206" s="223"/>
      <c r="HRI206" s="223"/>
      <c r="HRJ206" s="223"/>
      <c r="HRK206" s="223"/>
      <c r="HRL206" s="223"/>
      <c r="HRM206" s="223"/>
      <c r="HRN206" s="223"/>
      <c r="HRO206" s="223"/>
      <c r="HRP206" s="223"/>
      <c r="HRQ206" s="223"/>
      <c r="HRR206" s="223"/>
      <c r="HRS206" s="223"/>
      <c r="HRT206" s="223"/>
      <c r="HRU206" s="223"/>
      <c r="HRV206" s="223"/>
      <c r="HRW206" s="223"/>
      <c r="HRX206" s="223"/>
      <c r="HRY206" s="223"/>
      <c r="HRZ206" s="223"/>
      <c r="HSA206" s="223"/>
      <c r="HSB206" s="223"/>
      <c r="HSC206" s="223"/>
      <c r="HSD206" s="223"/>
      <c r="HSE206" s="223"/>
      <c r="HSF206" s="223"/>
      <c r="HSG206" s="223"/>
      <c r="HSH206" s="223"/>
      <c r="HSI206" s="223"/>
      <c r="HSJ206" s="223"/>
      <c r="HSK206" s="223"/>
      <c r="HSL206" s="223"/>
      <c r="HSM206" s="223"/>
      <c r="HSN206" s="223"/>
      <c r="HSO206" s="223"/>
      <c r="HSP206" s="223"/>
      <c r="HSQ206" s="223"/>
      <c r="HSR206" s="223"/>
      <c r="HSS206" s="223"/>
      <c r="HST206" s="223"/>
      <c r="HSU206" s="223"/>
      <c r="HSV206" s="223"/>
      <c r="HSW206" s="223"/>
      <c r="HSX206" s="223"/>
      <c r="HSY206" s="223"/>
      <c r="HSZ206" s="223"/>
      <c r="HTA206" s="223"/>
      <c r="HTB206" s="223"/>
      <c r="HTC206" s="223"/>
      <c r="HTD206" s="223"/>
      <c r="HTE206" s="223"/>
      <c r="HTF206" s="223"/>
      <c r="HTG206" s="223"/>
      <c r="HTH206" s="223"/>
      <c r="HTI206" s="223"/>
      <c r="HTJ206" s="223"/>
      <c r="HTK206" s="223"/>
      <c r="HTL206" s="223"/>
      <c r="HTM206" s="223"/>
      <c r="HTN206" s="223"/>
      <c r="HTO206" s="223"/>
      <c r="HTP206" s="223"/>
      <c r="HTQ206" s="223"/>
      <c r="HTR206" s="223"/>
      <c r="HTS206" s="223"/>
      <c r="HTT206" s="223"/>
      <c r="HTU206" s="223"/>
      <c r="HTV206" s="223"/>
      <c r="HTW206" s="223"/>
      <c r="HTX206" s="223"/>
      <c r="HTY206" s="223"/>
      <c r="HTZ206" s="223"/>
      <c r="HUA206" s="223"/>
      <c r="HUB206" s="223"/>
      <c r="HUC206" s="223"/>
      <c r="HUD206" s="223"/>
      <c r="HUE206" s="223"/>
      <c r="HUF206" s="223"/>
      <c r="HUG206" s="223"/>
      <c r="HUH206" s="223"/>
      <c r="HUI206" s="223"/>
      <c r="HUJ206" s="223"/>
      <c r="HUK206" s="223"/>
      <c r="HUL206" s="223"/>
      <c r="HUM206" s="223"/>
      <c r="HUN206" s="223"/>
      <c r="HUO206" s="223"/>
      <c r="HUP206" s="223"/>
      <c r="HUQ206" s="223"/>
      <c r="HUR206" s="223"/>
      <c r="HUS206" s="223"/>
      <c r="HUT206" s="223"/>
      <c r="HUU206" s="223"/>
      <c r="HUV206" s="223"/>
      <c r="HUW206" s="223"/>
      <c r="HUX206" s="223"/>
      <c r="HUY206" s="223"/>
      <c r="HUZ206" s="223"/>
      <c r="HVA206" s="223"/>
      <c r="HVB206" s="223"/>
      <c r="HVC206" s="223"/>
      <c r="HVD206" s="223"/>
      <c r="HVE206" s="223"/>
      <c r="HVF206" s="223"/>
      <c r="HVG206" s="223"/>
      <c r="HVH206" s="223"/>
      <c r="HVI206" s="223"/>
      <c r="HVJ206" s="223"/>
      <c r="HVK206" s="223"/>
      <c r="HVL206" s="223"/>
      <c r="HVM206" s="223"/>
      <c r="HVN206" s="223"/>
      <c r="HVO206" s="223"/>
      <c r="HVP206" s="223"/>
      <c r="HVQ206" s="223"/>
      <c r="HVR206" s="223"/>
      <c r="HVS206" s="223"/>
      <c r="HVT206" s="223"/>
      <c r="HVU206" s="223"/>
      <c r="HVV206" s="223"/>
      <c r="HVW206" s="223"/>
      <c r="HVX206" s="223"/>
      <c r="HVY206" s="223"/>
      <c r="HVZ206" s="223"/>
      <c r="HWA206" s="223"/>
      <c r="HWB206" s="223"/>
      <c r="HWC206" s="223"/>
      <c r="HWD206" s="223"/>
      <c r="HWE206" s="223"/>
      <c r="HWF206" s="223"/>
      <c r="HWG206" s="223"/>
      <c r="HWH206" s="223"/>
      <c r="HWI206" s="223"/>
      <c r="HWJ206" s="223"/>
      <c r="HWK206" s="223"/>
      <c r="HWL206" s="223"/>
      <c r="HWM206" s="223"/>
      <c r="HWN206" s="223"/>
      <c r="HWO206" s="223"/>
      <c r="HWP206" s="223"/>
      <c r="HWQ206" s="223"/>
      <c r="HWR206" s="223"/>
      <c r="HWS206" s="223"/>
      <c r="HWT206" s="223"/>
      <c r="HWU206" s="223"/>
      <c r="HWV206" s="223"/>
      <c r="HWW206" s="223"/>
      <c r="HWX206" s="223"/>
      <c r="HWY206" s="223"/>
      <c r="HWZ206" s="223"/>
      <c r="HXA206" s="223"/>
      <c r="HXB206" s="223"/>
      <c r="HXC206" s="223"/>
      <c r="HXD206" s="223"/>
      <c r="HXE206" s="223"/>
      <c r="HXF206" s="223"/>
      <c r="HXG206" s="223"/>
      <c r="HXH206" s="223"/>
      <c r="HXI206" s="223"/>
      <c r="HXJ206" s="223"/>
      <c r="HXK206" s="223"/>
      <c r="HXL206" s="223"/>
      <c r="HXM206" s="223"/>
      <c r="HXN206" s="223"/>
      <c r="HXO206" s="223"/>
      <c r="HXP206" s="223"/>
      <c r="HXQ206" s="223"/>
      <c r="HXR206" s="223"/>
      <c r="HXS206" s="223"/>
      <c r="HXT206" s="223"/>
      <c r="HXU206" s="223"/>
      <c r="HXV206" s="223"/>
      <c r="HXW206" s="223"/>
      <c r="HXX206" s="223"/>
      <c r="HXY206" s="223"/>
      <c r="HXZ206" s="223"/>
      <c r="HYA206" s="223"/>
      <c r="HYB206" s="223"/>
      <c r="HYC206" s="223"/>
      <c r="HYD206" s="223"/>
      <c r="HYE206" s="223"/>
      <c r="HYF206" s="223"/>
      <c r="HYG206" s="223"/>
      <c r="HYH206" s="223"/>
      <c r="HYI206" s="223"/>
      <c r="HYJ206" s="223"/>
      <c r="HYK206" s="223"/>
      <c r="HYL206" s="223"/>
      <c r="HYM206" s="223"/>
      <c r="HYN206" s="223"/>
      <c r="HYO206" s="223"/>
      <c r="HYP206" s="223"/>
      <c r="HYQ206" s="223"/>
      <c r="HYR206" s="223"/>
      <c r="HYS206" s="223"/>
      <c r="HYT206" s="223"/>
      <c r="HYU206" s="223"/>
      <c r="HYV206" s="223"/>
      <c r="HYW206" s="223"/>
      <c r="HYX206" s="223"/>
      <c r="HYY206" s="223"/>
      <c r="HYZ206" s="223"/>
      <c r="HZA206" s="223"/>
      <c r="HZB206" s="223"/>
      <c r="HZC206" s="223"/>
      <c r="HZD206" s="223"/>
      <c r="HZE206" s="223"/>
      <c r="HZF206" s="223"/>
      <c r="HZG206" s="223"/>
      <c r="HZH206" s="223"/>
      <c r="HZI206" s="223"/>
      <c r="HZJ206" s="223"/>
      <c r="HZK206" s="223"/>
      <c r="HZL206" s="223"/>
      <c r="HZM206" s="223"/>
      <c r="HZN206" s="223"/>
      <c r="HZO206" s="223"/>
      <c r="HZP206" s="223"/>
      <c r="HZQ206" s="223"/>
      <c r="HZR206" s="223"/>
      <c r="HZS206" s="223"/>
      <c r="HZT206" s="223"/>
      <c r="HZU206" s="223"/>
      <c r="HZV206" s="223"/>
      <c r="HZW206" s="223"/>
      <c r="HZX206" s="223"/>
      <c r="HZY206" s="223"/>
      <c r="HZZ206" s="223"/>
      <c r="IAA206" s="223"/>
      <c r="IAB206" s="223"/>
      <c r="IAC206" s="223"/>
      <c r="IAD206" s="223"/>
      <c r="IAE206" s="223"/>
      <c r="IAF206" s="223"/>
      <c r="IAG206" s="223"/>
      <c r="IAH206" s="223"/>
      <c r="IAI206" s="223"/>
      <c r="IAJ206" s="223"/>
      <c r="IAK206" s="223"/>
      <c r="IAL206" s="223"/>
      <c r="IAM206" s="223"/>
      <c r="IAN206" s="223"/>
      <c r="IAO206" s="223"/>
      <c r="IAP206" s="223"/>
      <c r="IAQ206" s="223"/>
      <c r="IAR206" s="223"/>
      <c r="IAS206" s="223"/>
      <c r="IAT206" s="223"/>
      <c r="IAU206" s="223"/>
      <c r="IAV206" s="223"/>
      <c r="IAW206" s="223"/>
      <c r="IAX206" s="223"/>
      <c r="IAY206" s="223"/>
      <c r="IAZ206" s="223"/>
      <c r="IBA206" s="223"/>
      <c r="IBB206" s="223"/>
      <c r="IBC206" s="223"/>
      <c r="IBD206" s="223"/>
      <c r="IBE206" s="223"/>
      <c r="IBF206" s="223"/>
      <c r="IBG206" s="223"/>
      <c r="IBH206" s="223"/>
      <c r="IBI206" s="223"/>
      <c r="IBJ206" s="223"/>
      <c r="IBK206" s="223"/>
      <c r="IBL206" s="223"/>
      <c r="IBM206" s="223"/>
      <c r="IBN206" s="223"/>
      <c r="IBO206" s="223"/>
      <c r="IBP206" s="223"/>
      <c r="IBQ206" s="223"/>
      <c r="IBR206" s="223"/>
      <c r="IBS206" s="223"/>
      <c r="IBT206" s="223"/>
      <c r="IBU206" s="223"/>
      <c r="IBV206" s="223"/>
      <c r="IBW206" s="223"/>
      <c r="IBX206" s="223"/>
      <c r="IBY206" s="223"/>
      <c r="IBZ206" s="223"/>
      <c r="ICA206" s="223"/>
      <c r="ICB206" s="223"/>
      <c r="ICC206" s="223"/>
      <c r="ICD206" s="223"/>
      <c r="ICE206" s="223"/>
      <c r="ICF206" s="223"/>
      <c r="ICG206" s="223"/>
      <c r="ICH206" s="223"/>
      <c r="ICI206" s="223"/>
      <c r="ICJ206" s="223"/>
      <c r="ICK206" s="223"/>
      <c r="ICL206" s="223"/>
      <c r="ICM206" s="223"/>
      <c r="ICN206" s="223"/>
      <c r="ICO206" s="223"/>
      <c r="ICP206" s="223"/>
      <c r="ICQ206" s="223"/>
      <c r="ICR206" s="223"/>
      <c r="ICS206" s="223"/>
      <c r="ICT206" s="223"/>
      <c r="ICU206" s="223"/>
      <c r="ICV206" s="223"/>
      <c r="ICW206" s="223"/>
      <c r="ICX206" s="223"/>
      <c r="ICY206" s="223"/>
      <c r="ICZ206" s="223"/>
      <c r="IDA206" s="223"/>
      <c r="IDB206" s="223"/>
      <c r="IDC206" s="223"/>
      <c r="IDD206" s="223"/>
      <c r="IDE206" s="223"/>
      <c r="IDF206" s="223"/>
      <c r="IDG206" s="223"/>
      <c r="IDH206" s="223"/>
      <c r="IDI206" s="223"/>
      <c r="IDJ206" s="223"/>
      <c r="IDK206" s="223"/>
      <c r="IDL206" s="223"/>
      <c r="IDM206" s="223"/>
      <c r="IDN206" s="223"/>
      <c r="IDO206" s="223"/>
      <c r="IDP206" s="223"/>
      <c r="IDQ206" s="223"/>
      <c r="IDR206" s="223"/>
      <c r="IDS206" s="223"/>
      <c r="IDT206" s="223"/>
      <c r="IDU206" s="223"/>
      <c r="IDV206" s="223"/>
      <c r="IDW206" s="223"/>
      <c r="IDX206" s="223"/>
      <c r="IDY206" s="223"/>
      <c r="IDZ206" s="223"/>
      <c r="IEA206" s="223"/>
      <c r="IEB206" s="223"/>
      <c r="IEC206" s="223"/>
      <c r="IED206" s="223"/>
      <c r="IEE206" s="223"/>
      <c r="IEF206" s="223"/>
      <c r="IEG206" s="223"/>
      <c r="IEH206" s="223"/>
      <c r="IEI206" s="223"/>
      <c r="IEJ206" s="223"/>
      <c r="IEK206" s="223"/>
      <c r="IEL206" s="223"/>
      <c r="IEM206" s="223"/>
      <c r="IEN206" s="223"/>
      <c r="IEO206" s="223"/>
      <c r="IEP206" s="223"/>
      <c r="IEQ206" s="223"/>
      <c r="IER206" s="223"/>
      <c r="IES206" s="223"/>
      <c r="IET206" s="223"/>
      <c r="IEU206" s="223"/>
      <c r="IEV206" s="223"/>
      <c r="IEW206" s="223"/>
      <c r="IEX206" s="223"/>
      <c r="IEY206" s="223"/>
      <c r="IEZ206" s="223"/>
      <c r="IFA206" s="223"/>
      <c r="IFB206" s="223"/>
      <c r="IFC206" s="223"/>
      <c r="IFD206" s="223"/>
      <c r="IFE206" s="223"/>
      <c r="IFF206" s="223"/>
      <c r="IFG206" s="223"/>
      <c r="IFH206" s="223"/>
      <c r="IFI206" s="223"/>
      <c r="IFJ206" s="223"/>
      <c r="IFK206" s="223"/>
      <c r="IFL206" s="223"/>
      <c r="IFM206" s="223"/>
      <c r="IFN206" s="223"/>
      <c r="IFO206" s="223"/>
      <c r="IFP206" s="223"/>
      <c r="IFQ206" s="223"/>
      <c r="IFR206" s="223"/>
      <c r="IFS206" s="223"/>
      <c r="IFT206" s="223"/>
      <c r="IFU206" s="223"/>
      <c r="IFV206" s="223"/>
      <c r="IFW206" s="223"/>
      <c r="IFX206" s="223"/>
      <c r="IFY206" s="223"/>
      <c r="IFZ206" s="223"/>
      <c r="IGA206" s="223"/>
      <c r="IGB206" s="223"/>
      <c r="IGC206" s="223"/>
      <c r="IGD206" s="223"/>
      <c r="IGE206" s="223"/>
      <c r="IGF206" s="223"/>
      <c r="IGG206" s="223"/>
      <c r="IGH206" s="223"/>
      <c r="IGI206" s="223"/>
      <c r="IGJ206" s="223"/>
      <c r="IGK206" s="223"/>
      <c r="IGL206" s="223"/>
      <c r="IGM206" s="223"/>
      <c r="IGN206" s="223"/>
      <c r="IGO206" s="223"/>
      <c r="IGP206" s="223"/>
      <c r="IGQ206" s="223"/>
      <c r="IGR206" s="223"/>
      <c r="IGS206" s="223"/>
      <c r="IGT206" s="223"/>
      <c r="IGU206" s="223"/>
      <c r="IGV206" s="223"/>
      <c r="IGW206" s="223"/>
      <c r="IGX206" s="223"/>
      <c r="IGY206" s="223"/>
      <c r="IGZ206" s="223"/>
      <c r="IHA206" s="223"/>
      <c r="IHB206" s="223"/>
      <c r="IHC206" s="223"/>
      <c r="IHD206" s="223"/>
      <c r="IHE206" s="223"/>
      <c r="IHF206" s="223"/>
      <c r="IHG206" s="223"/>
      <c r="IHH206" s="223"/>
      <c r="IHI206" s="223"/>
      <c r="IHJ206" s="223"/>
      <c r="IHK206" s="223"/>
      <c r="IHL206" s="223"/>
      <c r="IHM206" s="223"/>
      <c r="IHN206" s="223"/>
      <c r="IHO206" s="223"/>
      <c r="IHP206" s="223"/>
      <c r="IHQ206" s="223"/>
      <c r="IHR206" s="223"/>
      <c r="IHS206" s="223"/>
      <c r="IHT206" s="223"/>
      <c r="IHU206" s="223"/>
      <c r="IHV206" s="223"/>
      <c r="IHW206" s="223"/>
      <c r="IHX206" s="223"/>
      <c r="IHY206" s="223"/>
      <c r="IHZ206" s="223"/>
      <c r="IIA206" s="223"/>
      <c r="IIB206" s="223"/>
      <c r="IIC206" s="223"/>
      <c r="IID206" s="223"/>
      <c r="IIE206" s="223"/>
      <c r="IIF206" s="223"/>
      <c r="IIG206" s="223"/>
      <c r="IIH206" s="223"/>
      <c r="III206" s="223"/>
      <c r="IIJ206" s="223"/>
      <c r="IIK206" s="223"/>
      <c r="IIL206" s="223"/>
      <c r="IIM206" s="223"/>
      <c r="IIN206" s="223"/>
      <c r="IIO206" s="223"/>
      <c r="IIP206" s="223"/>
      <c r="IIQ206" s="223"/>
      <c r="IIR206" s="223"/>
      <c r="IIS206" s="223"/>
      <c r="IIT206" s="223"/>
      <c r="IIU206" s="223"/>
      <c r="IIV206" s="223"/>
      <c r="IIW206" s="223"/>
      <c r="IIX206" s="223"/>
      <c r="IIY206" s="223"/>
      <c r="IIZ206" s="223"/>
      <c r="IJA206" s="223"/>
      <c r="IJB206" s="223"/>
      <c r="IJC206" s="223"/>
      <c r="IJD206" s="223"/>
      <c r="IJE206" s="223"/>
      <c r="IJF206" s="223"/>
      <c r="IJG206" s="223"/>
      <c r="IJH206" s="223"/>
      <c r="IJI206" s="223"/>
      <c r="IJJ206" s="223"/>
      <c r="IJK206" s="223"/>
      <c r="IJL206" s="223"/>
      <c r="IJM206" s="223"/>
      <c r="IJN206" s="223"/>
      <c r="IJO206" s="223"/>
      <c r="IJP206" s="223"/>
      <c r="IJQ206" s="223"/>
      <c r="IJR206" s="223"/>
      <c r="IJS206" s="223"/>
      <c r="IJT206" s="223"/>
      <c r="IJU206" s="223"/>
      <c r="IJV206" s="223"/>
      <c r="IJW206" s="223"/>
      <c r="IJX206" s="223"/>
      <c r="IJY206" s="223"/>
      <c r="IJZ206" s="223"/>
      <c r="IKA206" s="223"/>
      <c r="IKB206" s="223"/>
      <c r="IKC206" s="223"/>
      <c r="IKD206" s="223"/>
      <c r="IKE206" s="223"/>
      <c r="IKF206" s="223"/>
      <c r="IKG206" s="223"/>
      <c r="IKH206" s="223"/>
      <c r="IKI206" s="223"/>
      <c r="IKJ206" s="223"/>
      <c r="IKK206" s="223"/>
      <c r="IKL206" s="223"/>
      <c r="IKM206" s="223"/>
      <c r="IKN206" s="223"/>
      <c r="IKO206" s="223"/>
      <c r="IKP206" s="223"/>
      <c r="IKQ206" s="223"/>
      <c r="IKR206" s="223"/>
      <c r="IKS206" s="223"/>
      <c r="IKT206" s="223"/>
      <c r="IKU206" s="223"/>
      <c r="IKV206" s="223"/>
      <c r="IKW206" s="223"/>
      <c r="IKX206" s="223"/>
      <c r="IKY206" s="223"/>
      <c r="IKZ206" s="223"/>
      <c r="ILA206" s="223"/>
      <c r="ILB206" s="223"/>
      <c r="ILC206" s="223"/>
      <c r="ILD206" s="223"/>
      <c r="ILE206" s="223"/>
      <c r="ILF206" s="223"/>
      <c r="ILG206" s="223"/>
      <c r="ILH206" s="223"/>
      <c r="ILI206" s="223"/>
      <c r="ILJ206" s="223"/>
      <c r="ILK206" s="223"/>
      <c r="ILL206" s="223"/>
      <c r="ILM206" s="223"/>
      <c r="ILN206" s="223"/>
      <c r="ILO206" s="223"/>
      <c r="ILP206" s="223"/>
      <c r="ILQ206" s="223"/>
      <c r="ILR206" s="223"/>
      <c r="ILS206" s="223"/>
      <c r="ILT206" s="223"/>
      <c r="ILU206" s="223"/>
      <c r="ILV206" s="223"/>
      <c r="ILW206" s="223"/>
      <c r="ILX206" s="223"/>
      <c r="ILY206" s="223"/>
      <c r="ILZ206" s="223"/>
      <c r="IMA206" s="223"/>
      <c r="IMB206" s="223"/>
      <c r="IMC206" s="223"/>
      <c r="IMD206" s="223"/>
      <c r="IME206" s="223"/>
      <c r="IMF206" s="223"/>
      <c r="IMG206" s="223"/>
      <c r="IMH206" s="223"/>
      <c r="IMI206" s="223"/>
      <c r="IMJ206" s="223"/>
      <c r="IMK206" s="223"/>
      <c r="IML206" s="223"/>
      <c r="IMM206" s="223"/>
      <c r="IMN206" s="223"/>
      <c r="IMO206" s="223"/>
      <c r="IMP206" s="223"/>
      <c r="IMQ206" s="223"/>
      <c r="IMR206" s="223"/>
      <c r="IMS206" s="223"/>
      <c r="IMT206" s="223"/>
      <c r="IMU206" s="223"/>
      <c r="IMV206" s="223"/>
      <c r="IMW206" s="223"/>
      <c r="IMX206" s="223"/>
      <c r="IMY206" s="223"/>
      <c r="IMZ206" s="223"/>
      <c r="INA206" s="223"/>
      <c r="INB206" s="223"/>
      <c r="INC206" s="223"/>
      <c r="IND206" s="223"/>
      <c r="INE206" s="223"/>
      <c r="INF206" s="223"/>
      <c r="ING206" s="223"/>
      <c r="INH206" s="223"/>
      <c r="INI206" s="223"/>
      <c r="INJ206" s="223"/>
      <c r="INK206" s="223"/>
      <c r="INL206" s="223"/>
      <c r="INM206" s="223"/>
      <c r="INN206" s="223"/>
      <c r="INO206" s="223"/>
      <c r="INP206" s="223"/>
      <c r="INQ206" s="223"/>
      <c r="INR206" s="223"/>
      <c r="INS206" s="223"/>
      <c r="INT206" s="223"/>
      <c r="INU206" s="223"/>
      <c r="INV206" s="223"/>
      <c r="INW206" s="223"/>
      <c r="INX206" s="223"/>
      <c r="INY206" s="223"/>
      <c r="INZ206" s="223"/>
      <c r="IOA206" s="223"/>
      <c r="IOB206" s="223"/>
      <c r="IOC206" s="223"/>
      <c r="IOD206" s="223"/>
      <c r="IOE206" s="223"/>
      <c r="IOF206" s="223"/>
      <c r="IOG206" s="223"/>
      <c r="IOH206" s="223"/>
      <c r="IOI206" s="223"/>
      <c r="IOJ206" s="223"/>
      <c r="IOK206" s="223"/>
      <c r="IOL206" s="223"/>
      <c r="IOM206" s="223"/>
      <c r="ION206" s="223"/>
      <c r="IOO206" s="223"/>
      <c r="IOP206" s="223"/>
      <c r="IOQ206" s="223"/>
      <c r="IOR206" s="223"/>
      <c r="IOS206" s="223"/>
      <c r="IOT206" s="223"/>
      <c r="IOU206" s="223"/>
      <c r="IOV206" s="223"/>
      <c r="IOW206" s="223"/>
      <c r="IOX206" s="223"/>
      <c r="IOY206" s="223"/>
      <c r="IOZ206" s="223"/>
      <c r="IPA206" s="223"/>
      <c r="IPB206" s="223"/>
      <c r="IPC206" s="223"/>
      <c r="IPD206" s="223"/>
      <c r="IPE206" s="223"/>
      <c r="IPF206" s="223"/>
      <c r="IPG206" s="223"/>
      <c r="IPH206" s="223"/>
      <c r="IPI206" s="223"/>
      <c r="IPJ206" s="223"/>
      <c r="IPK206" s="223"/>
      <c r="IPL206" s="223"/>
      <c r="IPM206" s="223"/>
      <c r="IPN206" s="223"/>
      <c r="IPO206" s="223"/>
      <c r="IPP206" s="223"/>
      <c r="IPQ206" s="223"/>
      <c r="IPR206" s="223"/>
      <c r="IPS206" s="223"/>
      <c r="IPT206" s="223"/>
      <c r="IPU206" s="223"/>
      <c r="IPV206" s="223"/>
      <c r="IPW206" s="223"/>
      <c r="IPX206" s="223"/>
      <c r="IPY206" s="223"/>
      <c r="IPZ206" s="223"/>
      <c r="IQA206" s="223"/>
      <c r="IQB206" s="223"/>
      <c r="IQC206" s="223"/>
      <c r="IQD206" s="223"/>
      <c r="IQE206" s="223"/>
      <c r="IQF206" s="223"/>
      <c r="IQG206" s="223"/>
      <c r="IQH206" s="223"/>
      <c r="IQI206" s="223"/>
      <c r="IQJ206" s="223"/>
      <c r="IQK206" s="223"/>
      <c r="IQL206" s="223"/>
      <c r="IQM206" s="223"/>
      <c r="IQN206" s="223"/>
      <c r="IQO206" s="223"/>
      <c r="IQP206" s="223"/>
      <c r="IQQ206" s="223"/>
      <c r="IQR206" s="223"/>
      <c r="IQS206" s="223"/>
      <c r="IQT206" s="223"/>
      <c r="IQU206" s="223"/>
      <c r="IQV206" s="223"/>
      <c r="IQW206" s="223"/>
      <c r="IQX206" s="223"/>
      <c r="IQY206" s="223"/>
      <c r="IQZ206" s="223"/>
      <c r="IRA206" s="223"/>
      <c r="IRB206" s="223"/>
      <c r="IRC206" s="223"/>
      <c r="IRD206" s="223"/>
      <c r="IRE206" s="223"/>
      <c r="IRF206" s="223"/>
      <c r="IRG206" s="223"/>
      <c r="IRH206" s="223"/>
      <c r="IRI206" s="223"/>
      <c r="IRJ206" s="223"/>
      <c r="IRK206" s="223"/>
      <c r="IRL206" s="223"/>
      <c r="IRM206" s="223"/>
      <c r="IRN206" s="223"/>
      <c r="IRO206" s="223"/>
      <c r="IRP206" s="223"/>
      <c r="IRQ206" s="223"/>
      <c r="IRR206" s="223"/>
      <c r="IRS206" s="223"/>
      <c r="IRT206" s="223"/>
      <c r="IRU206" s="223"/>
      <c r="IRV206" s="223"/>
      <c r="IRW206" s="223"/>
      <c r="IRX206" s="223"/>
      <c r="IRY206" s="223"/>
      <c r="IRZ206" s="223"/>
      <c r="ISA206" s="223"/>
      <c r="ISB206" s="223"/>
      <c r="ISC206" s="223"/>
      <c r="ISD206" s="223"/>
      <c r="ISE206" s="223"/>
      <c r="ISF206" s="223"/>
      <c r="ISG206" s="223"/>
      <c r="ISH206" s="223"/>
      <c r="ISI206" s="223"/>
      <c r="ISJ206" s="223"/>
      <c r="ISK206" s="223"/>
      <c r="ISL206" s="223"/>
      <c r="ISM206" s="223"/>
      <c r="ISN206" s="223"/>
      <c r="ISO206" s="223"/>
      <c r="ISP206" s="223"/>
      <c r="ISQ206" s="223"/>
      <c r="ISR206" s="223"/>
      <c r="ISS206" s="223"/>
      <c r="IST206" s="223"/>
      <c r="ISU206" s="223"/>
      <c r="ISV206" s="223"/>
      <c r="ISW206" s="223"/>
      <c r="ISX206" s="223"/>
      <c r="ISY206" s="223"/>
      <c r="ISZ206" s="223"/>
      <c r="ITA206" s="223"/>
      <c r="ITB206" s="223"/>
      <c r="ITC206" s="223"/>
      <c r="ITD206" s="223"/>
      <c r="ITE206" s="223"/>
      <c r="ITF206" s="223"/>
      <c r="ITG206" s="223"/>
      <c r="ITH206" s="223"/>
      <c r="ITI206" s="223"/>
      <c r="ITJ206" s="223"/>
      <c r="ITK206" s="223"/>
      <c r="ITL206" s="223"/>
      <c r="ITM206" s="223"/>
      <c r="ITN206" s="223"/>
      <c r="ITO206" s="223"/>
      <c r="ITP206" s="223"/>
      <c r="ITQ206" s="223"/>
      <c r="ITR206" s="223"/>
      <c r="ITS206" s="223"/>
      <c r="ITT206" s="223"/>
      <c r="ITU206" s="223"/>
      <c r="ITV206" s="223"/>
      <c r="ITW206" s="223"/>
      <c r="ITX206" s="223"/>
      <c r="ITY206" s="223"/>
      <c r="ITZ206" s="223"/>
      <c r="IUA206" s="223"/>
      <c r="IUB206" s="223"/>
      <c r="IUC206" s="223"/>
      <c r="IUD206" s="223"/>
      <c r="IUE206" s="223"/>
      <c r="IUF206" s="223"/>
      <c r="IUG206" s="223"/>
      <c r="IUH206" s="223"/>
      <c r="IUI206" s="223"/>
      <c r="IUJ206" s="223"/>
      <c r="IUK206" s="223"/>
      <c r="IUL206" s="223"/>
      <c r="IUM206" s="223"/>
      <c r="IUN206" s="223"/>
      <c r="IUO206" s="223"/>
      <c r="IUP206" s="223"/>
      <c r="IUQ206" s="223"/>
      <c r="IUR206" s="223"/>
      <c r="IUS206" s="223"/>
      <c r="IUT206" s="223"/>
      <c r="IUU206" s="223"/>
      <c r="IUV206" s="223"/>
      <c r="IUW206" s="223"/>
      <c r="IUX206" s="223"/>
      <c r="IUY206" s="223"/>
      <c r="IUZ206" s="223"/>
      <c r="IVA206" s="223"/>
      <c r="IVB206" s="223"/>
      <c r="IVC206" s="223"/>
      <c r="IVD206" s="223"/>
      <c r="IVE206" s="223"/>
      <c r="IVF206" s="223"/>
      <c r="IVG206" s="223"/>
      <c r="IVH206" s="223"/>
      <c r="IVI206" s="223"/>
      <c r="IVJ206" s="223"/>
      <c r="IVK206" s="223"/>
      <c r="IVL206" s="223"/>
      <c r="IVM206" s="223"/>
      <c r="IVN206" s="223"/>
      <c r="IVO206" s="223"/>
      <c r="IVP206" s="223"/>
      <c r="IVQ206" s="223"/>
      <c r="IVR206" s="223"/>
      <c r="IVS206" s="223"/>
      <c r="IVT206" s="223"/>
      <c r="IVU206" s="223"/>
      <c r="IVV206" s="223"/>
      <c r="IVW206" s="223"/>
      <c r="IVX206" s="223"/>
      <c r="IVY206" s="223"/>
      <c r="IVZ206" s="223"/>
      <c r="IWA206" s="223"/>
      <c r="IWB206" s="223"/>
      <c r="IWC206" s="223"/>
      <c r="IWD206" s="223"/>
      <c r="IWE206" s="223"/>
      <c r="IWF206" s="223"/>
      <c r="IWG206" s="223"/>
      <c r="IWH206" s="223"/>
      <c r="IWI206" s="223"/>
      <c r="IWJ206" s="223"/>
      <c r="IWK206" s="223"/>
      <c r="IWL206" s="223"/>
      <c r="IWM206" s="223"/>
      <c r="IWN206" s="223"/>
      <c r="IWO206" s="223"/>
      <c r="IWP206" s="223"/>
      <c r="IWQ206" s="223"/>
      <c r="IWR206" s="223"/>
      <c r="IWS206" s="223"/>
      <c r="IWT206" s="223"/>
      <c r="IWU206" s="223"/>
      <c r="IWV206" s="223"/>
      <c r="IWW206" s="223"/>
      <c r="IWX206" s="223"/>
      <c r="IWY206" s="223"/>
      <c r="IWZ206" s="223"/>
      <c r="IXA206" s="223"/>
      <c r="IXB206" s="223"/>
      <c r="IXC206" s="223"/>
      <c r="IXD206" s="223"/>
      <c r="IXE206" s="223"/>
      <c r="IXF206" s="223"/>
      <c r="IXG206" s="223"/>
      <c r="IXH206" s="223"/>
      <c r="IXI206" s="223"/>
      <c r="IXJ206" s="223"/>
      <c r="IXK206" s="223"/>
      <c r="IXL206" s="223"/>
      <c r="IXM206" s="223"/>
      <c r="IXN206" s="223"/>
      <c r="IXO206" s="223"/>
      <c r="IXP206" s="223"/>
      <c r="IXQ206" s="223"/>
      <c r="IXR206" s="223"/>
      <c r="IXS206" s="223"/>
      <c r="IXT206" s="223"/>
      <c r="IXU206" s="223"/>
      <c r="IXV206" s="223"/>
      <c r="IXW206" s="223"/>
      <c r="IXX206" s="223"/>
      <c r="IXY206" s="223"/>
      <c r="IXZ206" s="223"/>
      <c r="IYA206" s="223"/>
      <c r="IYB206" s="223"/>
      <c r="IYC206" s="223"/>
      <c r="IYD206" s="223"/>
      <c r="IYE206" s="223"/>
      <c r="IYF206" s="223"/>
      <c r="IYG206" s="223"/>
      <c r="IYH206" s="223"/>
      <c r="IYI206" s="223"/>
      <c r="IYJ206" s="223"/>
      <c r="IYK206" s="223"/>
      <c r="IYL206" s="223"/>
      <c r="IYM206" s="223"/>
      <c r="IYN206" s="223"/>
      <c r="IYO206" s="223"/>
      <c r="IYP206" s="223"/>
      <c r="IYQ206" s="223"/>
      <c r="IYR206" s="223"/>
      <c r="IYS206" s="223"/>
      <c r="IYT206" s="223"/>
      <c r="IYU206" s="223"/>
      <c r="IYV206" s="223"/>
      <c r="IYW206" s="223"/>
      <c r="IYX206" s="223"/>
      <c r="IYY206" s="223"/>
      <c r="IYZ206" s="223"/>
      <c r="IZA206" s="223"/>
      <c r="IZB206" s="223"/>
      <c r="IZC206" s="223"/>
      <c r="IZD206" s="223"/>
      <c r="IZE206" s="223"/>
      <c r="IZF206" s="223"/>
      <c r="IZG206" s="223"/>
      <c r="IZH206" s="223"/>
      <c r="IZI206" s="223"/>
      <c r="IZJ206" s="223"/>
      <c r="IZK206" s="223"/>
      <c r="IZL206" s="223"/>
      <c r="IZM206" s="223"/>
      <c r="IZN206" s="223"/>
      <c r="IZO206" s="223"/>
      <c r="IZP206" s="223"/>
      <c r="IZQ206" s="223"/>
      <c r="IZR206" s="223"/>
      <c r="IZS206" s="223"/>
      <c r="IZT206" s="223"/>
      <c r="IZU206" s="223"/>
      <c r="IZV206" s="223"/>
      <c r="IZW206" s="223"/>
      <c r="IZX206" s="223"/>
      <c r="IZY206" s="223"/>
      <c r="IZZ206" s="223"/>
      <c r="JAA206" s="223"/>
      <c r="JAB206" s="223"/>
      <c r="JAC206" s="223"/>
      <c r="JAD206" s="223"/>
      <c r="JAE206" s="223"/>
      <c r="JAF206" s="223"/>
      <c r="JAG206" s="223"/>
      <c r="JAH206" s="223"/>
      <c r="JAI206" s="223"/>
      <c r="JAJ206" s="223"/>
      <c r="JAK206" s="223"/>
      <c r="JAL206" s="223"/>
      <c r="JAM206" s="223"/>
      <c r="JAN206" s="223"/>
      <c r="JAO206" s="223"/>
      <c r="JAP206" s="223"/>
      <c r="JAQ206" s="223"/>
      <c r="JAR206" s="223"/>
      <c r="JAS206" s="223"/>
      <c r="JAT206" s="223"/>
      <c r="JAU206" s="223"/>
      <c r="JAV206" s="223"/>
      <c r="JAW206" s="223"/>
      <c r="JAX206" s="223"/>
      <c r="JAY206" s="223"/>
      <c r="JAZ206" s="223"/>
      <c r="JBA206" s="223"/>
      <c r="JBB206" s="223"/>
      <c r="JBC206" s="223"/>
      <c r="JBD206" s="223"/>
      <c r="JBE206" s="223"/>
      <c r="JBF206" s="223"/>
      <c r="JBG206" s="223"/>
      <c r="JBH206" s="223"/>
      <c r="JBI206" s="223"/>
      <c r="JBJ206" s="223"/>
      <c r="JBK206" s="223"/>
      <c r="JBL206" s="223"/>
      <c r="JBM206" s="223"/>
      <c r="JBN206" s="223"/>
      <c r="JBO206" s="223"/>
      <c r="JBP206" s="223"/>
      <c r="JBQ206" s="223"/>
      <c r="JBR206" s="223"/>
      <c r="JBS206" s="223"/>
      <c r="JBT206" s="223"/>
      <c r="JBU206" s="223"/>
      <c r="JBV206" s="223"/>
      <c r="JBW206" s="223"/>
      <c r="JBX206" s="223"/>
      <c r="JBY206" s="223"/>
      <c r="JBZ206" s="223"/>
      <c r="JCA206" s="223"/>
      <c r="JCB206" s="223"/>
      <c r="JCC206" s="223"/>
      <c r="JCD206" s="223"/>
      <c r="JCE206" s="223"/>
      <c r="JCF206" s="223"/>
      <c r="JCG206" s="223"/>
      <c r="JCH206" s="223"/>
      <c r="JCI206" s="223"/>
      <c r="JCJ206" s="223"/>
      <c r="JCK206" s="223"/>
      <c r="JCL206" s="223"/>
      <c r="JCM206" s="223"/>
      <c r="JCN206" s="223"/>
      <c r="JCO206" s="223"/>
      <c r="JCP206" s="223"/>
      <c r="JCQ206" s="223"/>
      <c r="JCR206" s="223"/>
      <c r="JCS206" s="223"/>
      <c r="JCT206" s="223"/>
      <c r="JCU206" s="223"/>
      <c r="JCV206" s="223"/>
      <c r="JCW206" s="223"/>
      <c r="JCX206" s="223"/>
      <c r="JCY206" s="223"/>
      <c r="JCZ206" s="223"/>
      <c r="JDA206" s="223"/>
      <c r="JDB206" s="223"/>
      <c r="JDC206" s="223"/>
      <c r="JDD206" s="223"/>
      <c r="JDE206" s="223"/>
      <c r="JDF206" s="223"/>
      <c r="JDG206" s="223"/>
      <c r="JDH206" s="223"/>
      <c r="JDI206" s="223"/>
      <c r="JDJ206" s="223"/>
      <c r="JDK206" s="223"/>
      <c r="JDL206" s="223"/>
      <c r="JDM206" s="223"/>
      <c r="JDN206" s="223"/>
      <c r="JDO206" s="223"/>
      <c r="JDP206" s="223"/>
      <c r="JDQ206" s="223"/>
      <c r="JDR206" s="223"/>
      <c r="JDS206" s="223"/>
      <c r="JDT206" s="223"/>
      <c r="JDU206" s="223"/>
      <c r="JDV206" s="223"/>
      <c r="JDW206" s="223"/>
      <c r="JDX206" s="223"/>
      <c r="JDY206" s="223"/>
      <c r="JDZ206" s="223"/>
      <c r="JEA206" s="223"/>
      <c r="JEB206" s="223"/>
      <c r="JEC206" s="223"/>
      <c r="JED206" s="223"/>
      <c r="JEE206" s="223"/>
      <c r="JEF206" s="223"/>
      <c r="JEG206" s="223"/>
      <c r="JEH206" s="223"/>
      <c r="JEI206" s="223"/>
      <c r="JEJ206" s="223"/>
      <c r="JEK206" s="223"/>
      <c r="JEL206" s="223"/>
      <c r="JEM206" s="223"/>
      <c r="JEN206" s="223"/>
      <c r="JEO206" s="223"/>
      <c r="JEP206" s="223"/>
      <c r="JEQ206" s="223"/>
      <c r="JER206" s="223"/>
      <c r="JES206" s="223"/>
      <c r="JET206" s="223"/>
      <c r="JEU206" s="223"/>
      <c r="JEV206" s="223"/>
      <c r="JEW206" s="223"/>
      <c r="JEX206" s="223"/>
      <c r="JEY206" s="223"/>
      <c r="JEZ206" s="223"/>
      <c r="JFA206" s="223"/>
      <c r="JFB206" s="223"/>
      <c r="JFC206" s="223"/>
      <c r="JFD206" s="223"/>
      <c r="JFE206" s="223"/>
      <c r="JFF206" s="223"/>
      <c r="JFG206" s="223"/>
      <c r="JFH206" s="223"/>
      <c r="JFI206" s="223"/>
      <c r="JFJ206" s="223"/>
      <c r="JFK206" s="223"/>
      <c r="JFL206" s="223"/>
      <c r="JFM206" s="223"/>
      <c r="JFN206" s="223"/>
      <c r="JFO206" s="223"/>
      <c r="JFP206" s="223"/>
      <c r="JFQ206" s="223"/>
      <c r="JFR206" s="223"/>
      <c r="JFS206" s="223"/>
      <c r="JFT206" s="223"/>
      <c r="JFU206" s="223"/>
      <c r="JFV206" s="223"/>
      <c r="JFW206" s="223"/>
      <c r="JFX206" s="223"/>
      <c r="JFY206" s="223"/>
      <c r="JFZ206" s="223"/>
      <c r="JGA206" s="223"/>
      <c r="JGB206" s="223"/>
      <c r="JGC206" s="223"/>
      <c r="JGD206" s="223"/>
      <c r="JGE206" s="223"/>
      <c r="JGF206" s="223"/>
      <c r="JGG206" s="223"/>
      <c r="JGH206" s="223"/>
      <c r="JGI206" s="223"/>
      <c r="JGJ206" s="223"/>
      <c r="JGK206" s="223"/>
      <c r="JGL206" s="223"/>
      <c r="JGM206" s="223"/>
      <c r="JGN206" s="223"/>
      <c r="JGO206" s="223"/>
      <c r="JGP206" s="223"/>
      <c r="JGQ206" s="223"/>
      <c r="JGR206" s="223"/>
      <c r="JGS206" s="223"/>
      <c r="JGT206" s="223"/>
      <c r="JGU206" s="223"/>
      <c r="JGV206" s="223"/>
      <c r="JGW206" s="223"/>
      <c r="JGX206" s="223"/>
      <c r="JGY206" s="223"/>
      <c r="JGZ206" s="223"/>
      <c r="JHA206" s="223"/>
      <c r="JHB206" s="223"/>
      <c r="JHC206" s="223"/>
      <c r="JHD206" s="223"/>
      <c r="JHE206" s="223"/>
      <c r="JHF206" s="223"/>
      <c r="JHG206" s="223"/>
      <c r="JHH206" s="223"/>
      <c r="JHI206" s="223"/>
      <c r="JHJ206" s="223"/>
      <c r="JHK206" s="223"/>
      <c r="JHL206" s="223"/>
      <c r="JHM206" s="223"/>
      <c r="JHN206" s="223"/>
      <c r="JHO206" s="223"/>
      <c r="JHP206" s="223"/>
      <c r="JHQ206" s="223"/>
      <c r="JHR206" s="223"/>
      <c r="JHS206" s="223"/>
      <c r="JHT206" s="223"/>
      <c r="JHU206" s="223"/>
      <c r="JHV206" s="223"/>
      <c r="JHW206" s="223"/>
      <c r="JHX206" s="223"/>
      <c r="JHY206" s="223"/>
      <c r="JHZ206" s="223"/>
      <c r="JIA206" s="223"/>
      <c r="JIB206" s="223"/>
      <c r="JIC206" s="223"/>
      <c r="JID206" s="223"/>
      <c r="JIE206" s="223"/>
      <c r="JIF206" s="223"/>
      <c r="JIG206" s="223"/>
      <c r="JIH206" s="223"/>
      <c r="JII206" s="223"/>
      <c r="JIJ206" s="223"/>
      <c r="JIK206" s="223"/>
      <c r="JIL206" s="223"/>
      <c r="JIM206" s="223"/>
      <c r="JIN206" s="223"/>
      <c r="JIO206" s="223"/>
      <c r="JIP206" s="223"/>
      <c r="JIQ206" s="223"/>
      <c r="JIR206" s="223"/>
      <c r="JIS206" s="223"/>
      <c r="JIT206" s="223"/>
      <c r="JIU206" s="223"/>
      <c r="JIV206" s="223"/>
      <c r="JIW206" s="223"/>
      <c r="JIX206" s="223"/>
      <c r="JIY206" s="223"/>
      <c r="JIZ206" s="223"/>
      <c r="JJA206" s="223"/>
      <c r="JJB206" s="223"/>
      <c r="JJC206" s="223"/>
      <c r="JJD206" s="223"/>
      <c r="JJE206" s="223"/>
      <c r="JJF206" s="223"/>
      <c r="JJG206" s="223"/>
      <c r="JJH206" s="223"/>
      <c r="JJI206" s="223"/>
      <c r="JJJ206" s="223"/>
      <c r="JJK206" s="223"/>
      <c r="JJL206" s="223"/>
      <c r="JJM206" s="223"/>
      <c r="JJN206" s="223"/>
      <c r="JJO206" s="223"/>
      <c r="JJP206" s="223"/>
      <c r="JJQ206" s="223"/>
      <c r="JJR206" s="223"/>
      <c r="JJS206" s="223"/>
      <c r="JJT206" s="223"/>
      <c r="JJU206" s="223"/>
      <c r="JJV206" s="223"/>
      <c r="JJW206" s="223"/>
      <c r="JJX206" s="223"/>
      <c r="JJY206" s="223"/>
      <c r="JJZ206" s="223"/>
      <c r="JKA206" s="223"/>
      <c r="JKB206" s="223"/>
      <c r="JKC206" s="223"/>
      <c r="JKD206" s="223"/>
      <c r="JKE206" s="223"/>
      <c r="JKF206" s="223"/>
      <c r="JKG206" s="223"/>
      <c r="JKH206" s="223"/>
      <c r="JKI206" s="223"/>
      <c r="JKJ206" s="223"/>
      <c r="JKK206" s="223"/>
      <c r="JKL206" s="223"/>
      <c r="JKM206" s="223"/>
      <c r="JKN206" s="223"/>
      <c r="JKO206" s="223"/>
      <c r="JKP206" s="223"/>
      <c r="JKQ206" s="223"/>
      <c r="JKR206" s="223"/>
      <c r="JKS206" s="223"/>
      <c r="JKT206" s="223"/>
      <c r="JKU206" s="223"/>
      <c r="JKV206" s="223"/>
      <c r="JKW206" s="223"/>
      <c r="JKX206" s="223"/>
      <c r="JKY206" s="223"/>
      <c r="JKZ206" s="223"/>
      <c r="JLA206" s="223"/>
      <c r="JLB206" s="223"/>
      <c r="JLC206" s="223"/>
      <c r="JLD206" s="223"/>
      <c r="JLE206" s="223"/>
      <c r="JLF206" s="223"/>
      <c r="JLG206" s="223"/>
      <c r="JLH206" s="223"/>
      <c r="JLI206" s="223"/>
      <c r="JLJ206" s="223"/>
      <c r="JLK206" s="223"/>
      <c r="JLL206" s="223"/>
      <c r="JLM206" s="223"/>
      <c r="JLN206" s="223"/>
      <c r="JLO206" s="223"/>
      <c r="JLP206" s="223"/>
      <c r="JLQ206" s="223"/>
      <c r="JLR206" s="223"/>
      <c r="JLS206" s="223"/>
      <c r="JLT206" s="223"/>
      <c r="JLU206" s="223"/>
      <c r="JLV206" s="223"/>
      <c r="JLW206" s="223"/>
      <c r="JLX206" s="223"/>
      <c r="JLY206" s="223"/>
      <c r="JLZ206" s="223"/>
      <c r="JMA206" s="223"/>
      <c r="JMB206" s="223"/>
      <c r="JMC206" s="223"/>
      <c r="JMD206" s="223"/>
      <c r="JME206" s="223"/>
      <c r="JMF206" s="223"/>
      <c r="JMG206" s="223"/>
      <c r="JMH206" s="223"/>
      <c r="JMI206" s="223"/>
      <c r="JMJ206" s="223"/>
      <c r="JMK206" s="223"/>
      <c r="JML206" s="223"/>
      <c r="JMM206" s="223"/>
      <c r="JMN206" s="223"/>
      <c r="JMO206" s="223"/>
      <c r="JMP206" s="223"/>
      <c r="JMQ206" s="223"/>
      <c r="JMR206" s="223"/>
      <c r="JMS206" s="223"/>
      <c r="JMT206" s="223"/>
      <c r="JMU206" s="223"/>
      <c r="JMV206" s="223"/>
      <c r="JMW206" s="223"/>
      <c r="JMX206" s="223"/>
      <c r="JMY206" s="223"/>
      <c r="JMZ206" s="223"/>
      <c r="JNA206" s="223"/>
      <c r="JNB206" s="223"/>
      <c r="JNC206" s="223"/>
      <c r="JND206" s="223"/>
      <c r="JNE206" s="223"/>
      <c r="JNF206" s="223"/>
      <c r="JNG206" s="223"/>
      <c r="JNH206" s="223"/>
      <c r="JNI206" s="223"/>
      <c r="JNJ206" s="223"/>
      <c r="JNK206" s="223"/>
      <c r="JNL206" s="223"/>
      <c r="JNM206" s="223"/>
      <c r="JNN206" s="223"/>
      <c r="JNO206" s="223"/>
      <c r="JNP206" s="223"/>
      <c r="JNQ206" s="223"/>
      <c r="JNR206" s="223"/>
      <c r="JNS206" s="223"/>
      <c r="JNT206" s="223"/>
      <c r="JNU206" s="223"/>
      <c r="JNV206" s="223"/>
      <c r="JNW206" s="223"/>
      <c r="JNX206" s="223"/>
      <c r="JNY206" s="223"/>
      <c r="JNZ206" s="223"/>
      <c r="JOA206" s="223"/>
      <c r="JOB206" s="223"/>
      <c r="JOC206" s="223"/>
      <c r="JOD206" s="223"/>
      <c r="JOE206" s="223"/>
      <c r="JOF206" s="223"/>
      <c r="JOG206" s="223"/>
      <c r="JOH206" s="223"/>
      <c r="JOI206" s="223"/>
      <c r="JOJ206" s="223"/>
      <c r="JOK206" s="223"/>
      <c r="JOL206" s="223"/>
      <c r="JOM206" s="223"/>
      <c r="JON206" s="223"/>
      <c r="JOO206" s="223"/>
      <c r="JOP206" s="223"/>
      <c r="JOQ206" s="223"/>
      <c r="JOR206" s="223"/>
      <c r="JOS206" s="223"/>
      <c r="JOT206" s="223"/>
      <c r="JOU206" s="223"/>
      <c r="JOV206" s="223"/>
      <c r="JOW206" s="223"/>
      <c r="JOX206" s="223"/>
      <c r="JOY206" s="223"/>
      <c r="JOZ206" s="223"/>
      <c r="JPA206" s="223"/>
      <c r="JPB206" s="223"/>
      <c r="JPC206" s="223"/>
      <c r="JPD206" s="223"/>
      <c r="JPE206" s="223"/>
      <c r="JPF206" s="223"/>
      <c r="JPG206" s="223"/>
      <c r="JPH206" s="223"/>
      <c r="JPI206" s="223"/>
      <c r="JPJ206" s="223"/>
      <c r="JPK206" s="223"/>
      <c r="JPL206" s="223"/>
      <c r="JPM206" s="223"/>
      <c r="JPN206" s="223"/>
      <c r="JPO206" s="223"/>
      <c r="JPP206" s="223"/>
      <c r="JPQ206" s="223"/>
      <c r="JPR206" s="223"/>
      <c r="JPS206" s="223"/>
      <c r="JPT206" s="223"/>
      <c r="JPU206" s="223"/>
      <c r="JPV206" s="223"/>
      <c r="JPW206" s="223"/>
      <c r="JPX206" s="223"/>
      <c r="JPY206" s="223"/>
      <c r="JPZ206" s="223"/>
      <c r="JQA206" s="223"/>
      <c r="JQB206" s="223"/>
      <c r="JQC206" s="223"/>
      <c r="JQD206" s="223"/>
      <c r="JQE206" s="223"/>
      <c r="JQF206" s="223"/>
      <c r="JQG206" s="223"/>
      <c r="JQH206" s="223"/>
      <c r="JQI206" s="223"/>
      <c r="JQJ206" s="223"/>
      <c r="JQK206" s="223"/>
      <c r="JQL206" s="223"/>
      <c r="JQM206" s="223"/>
      <c r="JQN206" s="223"/>
      <c r="JQO206" s="223"/>
      <c r="JQP206" s="223"/>
      <c r="JQQ206" s="223"/>
      <c r="JQR206" s="223"/>
      <c r="JQS206" s="223"/>
      <c r="JQT206" s="223"/>
      <c r="JQU206" s="223"/>
      <c r="JQV206" s="223"/>
      <c r="JQW206" s="223"/>
      <c r="JQX206" s="223"/>
      <c r="JQY206" s="223"/>
      <c r="JQZ206" s="223"/>
      <c r="JRA206" s="223"/>
      <c r="JRB206" s="223"/>
      <c r="JRC206" s="223"/>
      <c r="JRD206" s="223"/>
      <c r="JRE206" s="223"/>
      <c r="JRF206" s="223"/>
      <c r="JRG206" s="223"/>
      <c r="JRH206" s="223"/>
      <c r="JRI206" s="223"/>
      <c r="JRJ206" s="223"/>
      <c r="JRK206" s="223"/>
      <c r="JRL206" s="223"/>
      <c r="JRM206" s="223"/>
      <c r="JRN206" s="223"/>
      <c r="JRO206" s="223"/>
      <c r="JRP206" s="223"/>
      <c r="JRQ206" s="223"/>
      <c r="JRR206" s="223"/>
      <c r="JRS206" s="223"/>
      <c r="JRT206" s="223"/>
      <c r="JRU206" s="223"/>
      <c r="JRV206" s="223"/>
      <c r="JRW206" s="223"/>
      <c r="JRX206" s="223"/>
      <c r="JRY206" s="223"/>
      <c r="JRZ206" s="223"/>
      <c r="JSA206" s="223"/>
      <c r="JSB206" s="223"/>
      <c r="JSC206" s="223"/>
      <c r="JSD206" s="223"/>
      <c r="JSE206" s="223"/>
      <c r="JSF206" s="223"/>
      <c r="JSG206" s="223"/>
      <c r="JSH206" s="223"/>
      <c r="JSI206" s="223"/>
      <c r="JSJ206" s="223"/>
      <c r="JSK206" s="223"/>
      <c r="JSL206" s="223"/>
      <c r="JSM206" s="223"/>
      <c r="JSN206" s="223"/>
      <c r="JSO206" s="223"/>
      <c r="JSP206" s="223"/>
      <c r="JSQ206" s="223"/>
      <c r="JSR206" s="223"/>
      <c r="JSS206" s="223"/>
      <c r="JST206" s="223"/>
      <c r="JSU206" s="223"/>
      <c r="JSV206" s="223"/>
      <c r="JSW206" s="223"/>
      <c r="JSX206" s="223"/>
      <c r="JSY206" s="223"/>
      <c r="JSZ206" s="223"/>
      <c r="JTA206" s="223"/>
      <c r="JTB206" s="223"/>
      <c r="JTC206" s="223"/>
      <c r="JTD206" s="223"/>
      <c r="JTE206" s="223"/>
      <c r="JTF206" s="223"/>
      <c r="JTG206" s="223"/>
      <c r="JTH206" s="223"/>
      <c r="JTI206" s="223"/>
      <c r="JTJ206" s="223"/>
      <c r="JTK206" s="223"/>
      <c r="JTL206" s="223"/>
      <c r="JTM206" s="223"/>
      <c r="JTN206" s="223"/>
      <c r="JTO206" s="223"/>
      <c r="JTP206" s="223"/>
      <c r="JTQ206" s="223"/>
      <c r="JTR206" s="223"/>
      <c r="JTS206" s="223"/>
      <c r="JTT206" s="223"/>
      <c r="JTU206" s="223"/>
      <c r="JTV206" s="223"/>
      <c r="JTW206" s="223"/>
      <c r="JTX206" s="223"/>
      <c r="JTY206" s="223"/>
      <c r="JTZ206" s="223"/>
      <c r="JUA206" s="223"/>
      <c r="JUB206" s="223"/>
      <c r="JUC206" s="223"/>
      <c r="JUD206" s="223"/>
      <c r="JUE206" s="223"/>
      <c r="JUF206" s="223"/>
      <c r="JUG206" s="223"/>
      <c r="JUH206" s="223"/>
      <c r="JUI206" s="223"/>
      <c r="JUJ206" s="223"/>
      <c r="JUK206" s="223"/>
      <c r="JUL206" s="223"/>
      <c r="JUM206" s="223"/>
      <c r="JUN206" s="223"/>
      <c r="JUO206" s="223"/>
      <c r="JUP206" s="223"/>
      <c r="JUQ206" s="223"/>
      <c r="JUR206" s="223"/>
      <c r="JUS206" s="223"/>
      <c r="JUT206" s="223"/>
      <c r="JUU206" s="223"/>
      <c r="JUV206" s="223"/>
      <c r="JUW206" s="223"/>
      <c r="JUX206" s="223"/>
      <c r="JUY206" s="223"/>
      <c r="JUZ206" s="223"/>
      <c r="JVA206" s="223"/>
      <c r="JVB206" s="223"/>
      <c r="JVC206" s="223"/>
      <c r="JVD206" s="223"/>
      <c r="JVE206" s="223"/>
      <c r="JVF206" s="223"/>
      <c r="JVG206" s="223"/>
      <c r="JVH206" s="223"/>
      <c r="JVI206" s="223"/>
      <c r="JVJ206" s="223"/>
      <c r="JVK206" s="223"/>
      <c r="JVL206" s="223"/>
      <c r="JVM206" s="223"/>
      <c r="JVN206" s="223"/>
      <c r="JVO206" s="223"/>
      <c r="JVP206" s="223"/>
      <c r="JVQ206" s="223"/>
      <c r="JVR206" s="223"/>
      <c r="JVS206" s="223"/>
      <c r="JVT206" s="223"/>
      <c r="JVU206" s="223"/>
      <c r="JVV206" s="223"/>
      <c r="JVW206" s="223"/>
      <c r="JVX206" s="223"/>
      <c r="JVY206" s="223"/>
      <c r="JVZ206" s="223"/>
      <c r="JWA206" s="223"/>
      <c r="JWB206" s="223"/>
      <c r="JWC206" s="223"/>
      <c r="JWD206" s="223"/>
      <c r="JWE206" s="223"/>
      <c r="JWF206" s="223"/>
      <c r="JWG206" s="223"/>
      <c r="JWH206" s="223"/>
      <c r="JWI206" s="223"/>
      <c r="JWJ206" s="223"/>
      <c r="JWK206" s="223"/>
      <c r="JWL206" s="223"/>
      <c r="JWM206" s="223"/>
      <c r="JWN206" s="223"/>
      <c r="JWO206" s="223"/>
      <c r="JWP206" s="223"/>
      <c r="JWQ206" s="223"/>
      <c r="JWR206" s="223"/>
      <c r="JWS206" s="223"/>
      <c r="JWT206" s="223"/>
      <c r="JWU206" s="223"/>
      <c r="JWV206" s="223"/>
      <c r="JWW206" s="223"/>
      <c r="JWX206" s="223"/>
      <c r="JWY206" s="223"/>
      <c r="JWZ206" s="223"/>
      <c r="JXA206" s="223"/>
      <c r="JXB206" s="223"/>
      <c r="JXC206" s="223"/>
      <c r="JXD206" s="223"/>
      <c r="JXE206" s="223"/>
      <c r="JXF206" s="223"/>
      <c r="JXG206" s="223"/>
      <c r="JXH206" s="223"/>
      <c r="JXI206" s="223"/>
      <c r="JXJ206" s="223"/>
      <c r="JXK206" s="223"/>
      <c r="JXL206" s="223"/>
      <c r="JXM206" s="223"/>
      <c r="JXN206" s="223"/>
      <c r="JXO206" s="223"/>
      <c r="JXP206" s="223"/>
      <c r="JXQ206" s="223"/>
      <c r="JXR206" s="223"/>
      <c r="JXS206" s="223"/>
      <c r="JXT206" s="223"/>
      <c r="JXU206" s="223"/>
      <c r="JXV206" s="223"/>
      <c r="JXW206" s="223"/>
      <c r="JXX206" s="223"/>
      <c r="JXY206" s="223"/>
      <c r="JXZ206" s="223"/>
      <c r="JYA206" s="223"/>
      <c r="JYB206" s="223"/>
      <c r="JYC206" s="223"/>
      <c r="JYD206" s="223"/>
      <c r="JYE206" s="223"/>
      <c r="JYF206" s="223"/>
      <c r="JYG206" s="223"/>
      <c r="JYH206" s="223"/>
      <c r="JYI206" s="223"/>
      <c r="JYJ206" s="223"/>
      <c r="JYK206" s="223"/>
      <c r="JYL206" s="223"/>
      <c r="JYM206" s="223"/>
      <c r="JYN206" s="223"/>
      <c r="JYO206" s="223"/>
      <c r="JYP206" s="223"/>
      <c r="JYQ206" s="223"/>
      <c r="JYR206" s="223"/>
      <c r="JYS206" s="223"/>
      <c r="JYT206" s="223"/>
      <c r="JYU206" s="223"/>
      <c r="JYV206" s="223"/>
      <c r="JYW206" s="223"/>
      <c r="JYX206" s="223"/>
      <c r="JYY206" s="223"/>
      <c r="JYZ206" s="223"/>
      <c r="JZA206" s="223"/>
      <c r="JZB206" s="223"/>
      <c r="JZC206" s="223"/>
      <c r="JZD206" s="223"/>
      <c r="JZE206" s="223"/>
      <c r="JZF206" s="223"/>
      <c r="JZG206" s="223"/>
      <c r="JZH206" s="223"/>
      <c r="JZI206" s="223"/>
      <c r="JZJ206" s="223"/>
      <c r="JZK206" s="223"/>
      <c r="JZL206" s="223"/>
      <c r="JZM206" s="223"/>
      <c r="JZN206" s="223"/>
      <c r="JZO206" s="223"/>
      <c r="JZP206" s="223"/>
      <c r="JZQ206" s="223"/>
      <c r="JZR206" s="223"/>
      <c r="JZS206" s="223"/>
      <c r="JZT206" s="223"/>
      <c r="JZU206" s="223"/>
      <c r="JZV206" s="223"/>
      <c r="JZW206" s="223"/>
      <c r="JZX206" s="223"/>
      <c r="JZY206" s="223"/>
      <c r="JZZ206" s="223"/>
      <c r="KAA206" s="223"/>
      <c r="KAB206" s="223"/>
      <c r="KAC206" s="223"/>
      <c r="KAD206" s="223"/>
      <c r="KAE206" s="223"/>
      <c r="KAF206" s="223"/>
      <c r="KAG206" s="223"/>
      <c r="KAH206" s="223"/>
      <c r="KAI206" s="223"/>
      <c r="KAJ206" s="223"/>
      <c r="KAK206" s="223"/>
      <c r="KAL206" s="223"/>
      <c r="KAM206" s="223"/>
      <c r="KAN206" s="223"/>
      <c r="KAO206" s="223"/>
      <c r="KAP206" s="223"/>
      <c r="KAQ206" s="223"/>
      <c r="KAR206" s="223"/>
      <c r="KAS206" s="223"/>
      <c r="KAT206" s="223"/>
      <c r="KAU206" s="223"/>
      <c r="KAV206" s="223"/>
      <c r="KAW206" s="223"/>
      <c r="KAX206" s="223"/>
      <c r="KAY206" s="223"/>
      <c r="KAZ206" s="223"/>
      <c r="KBA206" s="223"/>
      <c r="KBB206" s="223"/>
      <c r="KBC206" s="223"/>
      <c r="KBD206" s="223"/>
      <c r="KBE206" s="223"/>
      <c r="KBF206" s="223"/>
      <c r="KBG206" s="223"/>
      <c r="KBH206" s="223"/>
      <c r="KBI206" s="223"/>
      <c r="KBJ206" s="223"/>
      <c r="KBK206" s="223"/>
      <c r="KBL206" s="223"/>
      <c r="KBM206" s="223"/>
      <c r="KBN206" s="223"/>
      <c r="KBO206" s="223"/>
      <c r="KBP206" s="223"/>
      <c r="KBQ206" s="223"/>
      <c r="KBR206" s="223"/>
      <c r="KBS206" s="223"/>
      <c r="KBT206" s="223"/>
      <c r="KBU206" s="223"/>
      <c r="KBV206" s="223"/>
      <c r="KBW206" s="223"/>
      <c r="KBX206" s="223"/>
      <c r="KBY206" s="223"/>
      <c r="KBZ206" s="223"/>
      <c r="KCA206" s="223"/>
      <c r="KCB206" s="223"/>
      <c r="KCC206" s="223"/>
      <c r="KCD206" s="223"/>
      <c r="KCE206" s="223"/>
      <c r="KCF206" s="223"/>
      <c r="KCG206" s="223"/>
      <c r="KCH206" s="223"/>
      <c r="KCI206" s="223"/>
      <c r="KCJ206" s="223"/>
      <c r="KCK206" s="223"/>
      <c r="KCL206" s="223"/>
      <c r="KCM206" s="223"/>
      <c r="KCN206" s="223"/>
      <c r="KCO206" s="223"/>
      <c r="KCP206" s="223"/>
      <c r="KCQ206" s="223"/>
      <c r="KCR206" s="223"/>
      <c r="KCS206" s="223"/>
      <c r="KCT206" s="223"/>
      <c r="KCU206" s="223"/>
      <c r="KCV206" s="223"/>
      <c r="KCW206" s="223"/>
      <c r="KCX206" s="223"/>
      <c r="KCY206" s="223"/>
      <c r="KCZ206" s="223"/>
      <c r="KDA206" s="223"/>
      <c r="KDB206" s="223"/>
      <c r="KDC206" s="223"/>
      <c r="KDD206" s="223"/>
      <c r="KDE206" s="223"/>
      <c r="KDF206" s="223"/>
      <c r="KDG206" s="223"/>
      <c r="KDH206" s="223"/>
      <c r="KDI206" s="223"/>
      <c r="KDJ206" s="223"/>
      <c r="KDK206" s="223"/>
      <c r="KDL206" s="223"/>
      <c r="KDM206" s="223"/>
      <c r="KDN206" s="223"/>
      <c r="KDO206" s="223"/>
      <c r="KDP206" s="223"/>
      <c r="KDQ206" s="223"/>
      <c r="KDR206" s="223"/>
      <c r="KDS206" s="223"/>
      <c r="KDT206" s="223"/>
      <c r="KDU206" s="223"/>
      <c r="KDV206" s="223"/>
      <c r="KDW206" s="223"/>
      <c r="KDX206" s="223"/>
      <c r="KDY206" s="223"/>
      <c r="KDZ206" s="223"/>
      <c r="KEA206" s="223"/>
      <c r="KEB206" s="223"/>
      <c r="KEC206" s="223"/>
      <c r="KED206" s="223"/>
      <c r="KEE206" s="223"/>
      <c r="KEF206" s="223"/>
      <c r="KEG206" s="223"/>
      <c r="KEH206" s="223"/>
      <c r="KEI206" s="223"/>
      <c r="KEJ206" s="223"/>
      <c r="KEK206" s="223"/>
      <c r="KEL206" s="223"/>
      <c r="KEM206" s="223"/>
      <c r="KEN206" s="223"/>
      <c r="KEO206" s="223"/>
      <c r="KEP206" s="223"/>
      <c r="KEQ206" s="223"/>
      <c r="KER206" s="223"/>
      <c r="KES206" s="223"/>
      <c r="KET206" s="223"/>
      <c r="KEU206" s="223"/>
      <c r="KEV206" s="223"/>
      <c r="KEW206" s="223"/>
      <c r="KEX206" s="223"/>
      <c r="KEY206" s="223"/>
      <c r="KEZ206" s="223"/>
      <c r="KFA206" s="223"/>
      <c r="KFB206" s="223"/>
      <c r="KFC206" s="223"/>
      <c r="KFD206" s="223"/>
      <c r="KFE206" s="223"/>
      <c r="KFF206" s="223"/>
      <c r="KFG206" s="223"/>
      <c r="KFH206" s="223"/>
      <c r="KFI206" s="223"/>
      <c r="KFJ206" s="223"/>
      <c r="KFK206" s="223"/>
      <c r="KFL206" s="223"/>
      <c r="KFM206" s="223"/>
      <c r="KFN206" s="223"/>
      <c r="KFO206" s="223"/>
      <c r="KFP206" s="223"/>
      <c r="KFQ206" s="223"/>
      <c r="KFR206" s="223"/>
      <c r="KFS206" s="223"/>
      <c r="KFT206" s="223"/>
      <c r="KFU206" s="223"/>
      <c r="KFV206" s="223"/>
      <c r="KFW206" s="223"/>
      <c r="KFX206" s="223"/>
      <c r="KFY206" s="223"/>
      <c r="KFZ206" s="223"/>
      <c r="KGA206" s="223"/>
      <c r="KGB206" s="223"/>
      <c r="KGC206" s="223"/>
      <c r="KGD206" s="223"/>
      <c r="KGE206" s="223"/>
      <c r="KGF206" s="223"/>
      <c r="KGG206" s="223"/>
      <c r="KGH206" s="223"/>
      <c r="KGI206" s="223"/>
      <c r="KGJ206" s="223"/>
      <c r="KGK206" s="223"/>
      <c r="KGL206" s="223"/>
      <c r="KGM206" s="223"/>
      <c r="KGN206" s="223"/>
      <c r="KGO206" s="223"/>
      <c r="KGP206" s="223"/>
      <c r="KGQ206" s="223"/>
      <c r="KGR206" s="223"/>
      <c r="KGS206" s="223"/>
      <c r="KGT206" s="223"/>
      <c r="KGU206" s="223"/>
      <c r="KGV206" s="223"/>
      <c r="KGW206" s="223"/>
      <c r="KGX206" s="223"/>
      <c r="KGY206" s="223"/>
      <c r="KGZ206" s="223"/>
      <c r="KHA206" s="223"/>
      <c r="KHB206" s="223"/>
      <c r="KHC206" s="223"/>
      <c r="KHD206" s="223"/>
      <c r="KHE206" s="223"/>
      <c r="KHF206" s="223"/>
      <c r="KHG206" s="223"/>
      <c r="KHH206" s="223"/>
      <c r="KHI206" s="223"/>
      <c r="KHJ206" s="223"/>
      <c r="KHK206" s="223"/>
      <c r="KHL206" s="223"/>
      <c r="KHM206" s="223"/>
      <c r="KHN206" s="223"/>
      <c r="KHO206" s="223"/>
      <c r="KHP206" s="223"/>
      <c r="KHQ206" s="223"/>
      <c r="KHR206" s="223"/>
      <c r="KHS206" s="223"/>
      <c r="KHT206" s="223"/>
      <c r="KHU206" s="223"/>
      <c r="KHV206" s="223"/>
      <c r="KHW206" s="223"/>
      <c r="KHX206" s="223"/>
      <c r="KHY206" s="223"/>
      <c r="KHZ206" s="223"/>
      <c r="KIA206" s="223"/>
      <c r="KIB206" s="223"/>
      <c r="KIC206" s="223"/>
      <c r="KID206" s="223"/>
      <c r="KIE206" s="223"/>
      <c r="KIF206" s="223"/>
      <c r="KIG206" s="223"/>
      <c r="KIH206" s="223"/>
      <c r="KII206" s="223"/>
      <c r="KIJ206" s="223"/>
      <c r="KIK206" s="223"/>
      <c r="KIL206" s="223"/>
      <c r="KIM206" s="223"/>
      <c r="KIN206" s="223"/>
      <c r="KIO206" s="223"/>
      <c r="KIP206" s="223"/>
      <c r="KIQ206" s="223"/>
      <c r="KIR206" s="223"/>
      <c r="KIS206" s="223"/>
      <c r="KIT206" s="223"/>
      <c r="KIU206" s="223"/>
      <c r="KIV206" s="223"/>
      <c r="KIW206" s="223"/>
      <c r="KIX206" s="223"/>
      <c r="KIY206" s="223"/>
      <c r="KIZ206" s="223"/>
      <c r="KJA206" s="223"/>
      <c r="KJB206" s="223"/>
      <c r="KJC206" s="223"/>
      <c r="KJD206" s="223"/>
      <c r="KJE206" s="223"/>
      <c r="KJF206" s="223"/>
      <c r="KJG206" s="223"/>
      <c r="KJH206" s="223"/>
      <c r="KJI206" s="223"/>
      <c r="KJJ206" s="223"/>
      <c r="KJK206" s="223"/>
      <c r="KJL206" s="223"/>
      <c r="KJM206" s="223"/>
      <c r="KJN206" s="223"/>
      <c r="KJO206" s="223"/>
      <c r="KJP206" s="223"/>
      <c r="KJQ206" s="223"/>
      <c r="KJR206" s="223"/>
      <c r="KJS206" s="223"/>
      <c r="KJT206" s="223"/>
      <c r="KJU206" s="223"/>
      <c r="KJV206" s="223"/>
      <c r="KJW206" s="223"/>
      <c r="KJX206" s="223"/>
      <c r="KJY206" s="223"/>
      <c r="KJZ206" s="223"/>
      <c r="KKA206" s="223"/>
      <c r="KKB206" s="223"/>
      <c r="KKC206" s="223"/>
      <c r="KKD206" s="223"/>
      <c r="KKE206" s="223"/>
      <c r="KKF206" s="223"/>
      <c r="KKG206" s="223"/>
      <c r="KKH206" s="223"/>
      <c r="KKI206" s="223"/>
      <c r="KKJ206" s="223"/>
      <c r="KKK206" s="223"/>
      <c r="KKL206" s="223"/>
      <c r="KKM206" s="223"/>
      <c r="KKN206" s="223"/>
      <c r="KKO206" s="223"/>
      <c r="KKP206" s="223"/>
      <c r="KKQ206" s="223"/>
      <c r="KKR206" s="223"/>
      <c r="KKS206" s="223"/>
      <c r="KKT206" s="223"/>
      <c r="KKU206" s="223"/>
      <c r="KKV206" s="223"/>
      <c r="KKW206" s="223"/>
      <c r="KKX206" s="223"/>
      <c r="KKY206" s="223"/>
      <c r="KKZ206" s="223"/>
      <c r="KLA206" s="223"/>
      <c r="KLB206" s="223"/>
      <c r="KLC206" s="223"/>
      <c r="KLD206" s="223"/>
      <c r="KLE206" s="223"/>
      <c r="KLF206" s="223"/>
      <c r="KLG206" s="223"/>
      <c r="KLH206" s="223"/>
      <c r="KLI206" s="223"/>
      <c r="KLJ206" s="223"/>
      <c r="KLK206" s="223"/>
      <c r="KLL206" s="223"/>
      <c r="KLM206" s="223"/>
      <c r="KLN206" s="223"/>
      <c r="KLO206" s="223"/>
      <c r="KLP206" s="223"/>
      <c r="KLQ206" s="223"/>
      <c r="KLR206" s="223"/>
      <c r="KLS206" s="223"/>
      <c r="KLT206" s="223"/>
      <c r="KLU206" s="223"/>
      <c r="KLV206" s="223"/>
      <c r="KLW206" s="223"/>
      <c r="KLX206" s="223"/>
      <c r="KLY206" s="223"/>
      <c r="KLZ206" s="223"/>
      <c r="KMA206" s="223"/>
      <c r="KMB206" s="223"/>
      <c r="KMC206" s="223"/>
      <c r="KMD206" s="223"/>
      <c r="KME206" s="223"/>
      <c r="KMF206" s="223"/>
      <c r="KMG206" s="223"/>
      <c r="KMH206" s="223"/>
      <c r="KMI206" s="223"/>
      <c r="KMJ206" s="223"/>
      <c r="KMK206" s="223"/>
      <c r="KML206" s="223"/>
      <c r="KMM206" s="223"/>
      <c r="KMN206" s="223"/>
      <c r="KMO206" s="223"/>
      <c r="KMP206" s="223"/>
      <c r="KMQ206" s="223"/>
      <c r="KMR206" s="223"/>
      <c r="KMS206" s="223"/>
      <c r="KMT206" s="223"/>
      <c r="KMU206" s="223"/>
      <c r="KMV206" s="223"/>
      <c r="KMW206" s="223"/>
      <c r="KMX206" s="223"/>
      <c r="KMY206" s="223"/>
      <c r="KMZ206" s="223"/>
      <c r="KNA206" s="223"/>
      <c r="KNB206" s="223"/>
      <c r="KNC206" s="223"/>
      <c r="KND206" s="223"/>
      <c r="KNE206" s="223"/>
      <c r="KNF206" s="223"/>
      <c r="KNG206" s="223"/>
      <c r="KNH206" s="223"/>
      <c r="KNI206" s="223"/>
      <c r="KNJ206" s="223"/>
      <c r="KNK206" s="223"/>
      <c r="KNL206" s="223"/>
      <c r="KNM206" s="223"/>
      <c r="KNN206" s="223"/>
      <c r="KNO206" s="223"/>
      <c r="KNP206" s="223"/>
      <c r="KNQ206" s="223"/>
      <c r="KNR206" s="223"/>
      <c r="KNS206" s="223"/>
      <c r="KNT206" s="223"/>
      <c r="KNU206" s="223"/>
      <c r="KNV206" s="223"/>
      <c r="KNW206" s="223"/>
      <c r="KNX206" s="223"/>
      <c r="KNY206" s="223"/>
      <c r="KNZ206" s="223"/>
      <c r="KOA206" s="223"/>
      <c r="KOB206" s="223"/>
      <c r="KOC206" s="223"/>
      <c r="KOD206" s="223"/>
      <c r="KOE206" s="223"/>
      <c r="KOF206" s="223"/>
      <c r="KOG206" s="223"/>
      <c r="KOH206" s="223"/>
      <c r="KOI206" s="223"/>
      <c r="KOJ206" s="223"/>
      <c r="KOK206" s="223"/>
      <c r="KOL206" s="223"/>
      <c r="KOM206" s="223"/>
      <c r="KON206" s="223"/>
      <c r="KOO206" s="223"/>
      <c r="KOP206" s="223"/>
      <c r="KOQ206" s="223"/>
      <c r="KOR206" s="223"/>
      <c r="KOS206" s="223"/>
      <c r="KOT206" s="223"/>
      <c r="KOU206" s="223"/>
      <c r="KOV206" s="223"/>
      <c r="KOW206" s="223"/>
      <c r="KOX206" s="223"/>
      <c r="KOY206" s="223"/>
      <c r="KOZ206" s="223"/>
      <c r="KPA206" s="223"/>
      <c r="KPB206" s="223"/>
      <c r="KPC206" s="223"/>
      <c r="KPD206" s="223"/>
      <c r="KPE206" s="223"/>
      <c r="KPF206" s="223"/>
      <c r="KPG206" s="223"/>
      <c r="KPH206" s="223"/>
      <c r="KPI206" s="223"/>
      <c r="KPJ206" s="223"/>
      <c r="KPK206" s="223"/>
      <c r="KPL206" s="223"/>
      <c r="KPM206" s="223"/>
      <c r="KPN206" s="223"/>
      <c r="KPO206" s="223"/>
      <c r="KPP206" s="223"/>
      <c r="KPQ206" s="223"/>
      <c r="KPR206" s="223"/>
      <c r="KPS206" s="223"/>
      <c r="KPT206" s="223"/>
      <c r="KPU206" s="223"/>
      <c r="KPV206" s="223"/>
      <c r="KPW206" s="223"/>
      <c r="KPX206" s="223"/>
      <c r="KPY206" s="223"/>
      <c r="KPZ206" s="223"/>
      <c r="KQA206" s="223"/>
      <c r="KQB206" s="223"/>
      <c r="KQC206" s="223"/>
      <c r="KQD206" s="223"/>
      <c r="KQE206" s="223"/>
      <c r="KQF206" s="223"/>
      <c r="KQG206" s="223"/>
      <c r="KQH206" s="223"/>
      <c r="KQI206" s="223"/>
      <c r="KQJ206" s="223"/>
      <c r="KQK206" s="223"/>
      <c r="KQL206" s="223"/>
      <c r="KQM206" s="223"/>
      <c r="KQN206" s="223"/>
      <c r="KQO206" s="223"/>
      <c r="KQP206" s="223"/>
      <c r="KQQ206" s="223"/>
      <c r="KQR206" s="223"/>
      <c r="KQS206" s="223"/>
      <c r="KQT206" s="223"/>
      <c r="KQU206" s="223"/>
      <c r="KQV206" s="223"/>
      <c r="KQW206" s="223"/>
      <c r="KQX206" s="223"/>
      <c r="KQY206" s="223"/>
      <c r="KQZ206" s="223"/>
      <c r="KRA206" s="223"/>
      <c r="KRB206" s="223"/>
      <c r="KRC206" s="223"/>
      <c r="KRD206" s="223"/>
      <c r="KRE206" s="223"/>
      <c r="KRF206" s="223"/>
      <c r="KRG206" s="223"/>
      <c r="KRH206" s="223"/>
      <c r="KRI206" s="223"/>
      <c r="KRJ206" s="223"/>
      <c r="KRK206" s="223"/>
      <c r="KRL206" s="223"/>
      <c r="KRM206" s="223"/>
      <c r="KRN206" s="223"/>
      <c r="KRO206" s="223"/>
      <c r="KRP206" s="223"/>
      <c r="KRQ206" s="223"/>
      <c r="KRR206" s="223"/>
      <c r="KRS206" s="223"/>
      <c r="KRT206" s="223"/>
      <c r="KRU206" s="223"/>
      <c r="KRV206" s="223"/>
      <c r="KRW206" s="223"/>
      <c r="KRX206" s="223"/>
      <c r="KRY206" s="223"/>
      <c r="KRZ206" s="223"/>
      <c r="KSA206" s="223"/>
      <c r="KSB206" s="223"/>
      <c r="KSC206" s="223"/>
      <c r="KSD206" s="223"/>
      <c r="KSE206" s="223"/>
      <c r="KSF206" s="223"/>
      <c r="KSG206" s="223"/>
      <c r="KSH206" s="223"/>
      <c r="KSI206" s="223"/>
      <c r="KSJ206" s="223"/>
      <c r="KSK206" s="223"/>
      <c r="KSL206" s="223"/>
      <c r="KSM206" s="223"/>
      <c r="KSN206" s="223"/>
      <c r="KSO206" s="223"/>
      <c r="KSP206" s="223"/>
      <c r="KSQ206" s="223"/>
      <c r="KSR206" s="223"/>
      <c r="KSS206" s="223"/>
      <c r="KST206" s="223"/>
      <c r="KSU206" s="223"/>
      <c r="KSV206" s="223"/>
      <c r="KSW206" s="223"/>
      <c r="KSX206" s="223"/>
      <c r="KSY206" s="223"/>
      <c r="KSZ206" s="223"/>
      <c r="KTA206" s="223"/>
      <c r="KTB206" s="223"/>
      <c r="KTC206" s="223"/>
      <c r="KTD206" s="223"/>
      <c r="KTE206" s="223"/>
      <c r="KTF206" s="223"/>
      <c r="KTG206" s="223"/>
      <c r="KTH206" s="223"/>
      <c r="KTI206" s="223"/>
      <c r="KTJ206" s="223"/>
      <c r="KTK206" s="223"/>
      <c r="KTL206" s="223"/>
      <c r="KTM206" s="223"/>
      <c r="KTN206" s="223"/>
      <c r="KTO206" s="223"/>
      <c r="KTP206" s="223"/>
      <c r="KTQ206" s="223"/>
      <c r="KTR206" s="223"/>
      <c r="KTS206" s="223"/>
      <c r="KTT206" s="223"/>
      <c r="KTU206" s="223"/>
      <c r="KTV206" s="223"/>
      <c r="KTW206" s="223"/>
      <c r="KTX206" s="223"/>
      <c r="KTY206" s="223"/>
      <c r="KTZ206" s="223"/>
      <c r="KUA206" s="223"/>
      <c r="KUB206" s="223"/>
      <c r="KUC206" s="223"/>
      <c r="KUD206" s="223"/>
      <c r="KUE206" s="223"/>
      <c r="KUF206" s="223"/>
      <c r="KUG206" s="223"/>
      <c r="KUH206" s="223"/>
      <c r="KUI206" s="223"/>
      <c r="KUJ206" s="223"/>
      <c r="KUK206" s="223"/>
      <c r="KUL206" s="223"/>
      <c r="KUM206" s="223"/>
      <c r="KUN206" s="223"/>
      <c r="KUO206" s="223"/>
      <c r="KUP206" s="223"/>
      <c r="KUQ206" s="223"/>
      <c r="KUR206" s="223"/>
      <c r="KUS206" s="223"/>
      <c r="KUT206" s="223"/>
      <c r="KUU206" s="223"/>
      <c r="KUV206" s="223"/>
      <c r="KUW206" s="223"/>
      <c r="KUX206" s="223"/>
      <c r="KUY206" s="223"/>
      <c r="KUZ206" s="223"/>
      <c r="KVA206" s="223"/>
      <c r="KVB206" s="223"/>
      <c r="KVC206" s="223"/>
      <c r="KVD206" s="223"/>
      <c r="KVE206" s="223"/>
      <c r="KVF206" s="223"/>
      <c r="KVG206" s="223"/>
      <c r="KVH206" s="223"/>
      <c r="KVI206" s="223"/>
      <c r="KVJ206" s="223"/>
      <c r="KVK206" s="223"/>
      <c r="KVL206" s="223"/>
      <c r="KVM206" s="223"/>
      <c r="KVN206" s="223"/>
      <c r="KVO206" s="223"/>
      <c r="KVP206" s="223"/>
      <c r="KVQ206" s="223"/>
      <c r="KVR206" s="223"/>
      <c r="KVS206" s="223"/>
      <c r="KVT206" s="223"/>
      <c r="KVU206" s="223"/>
      <c r="KVV206" s="223"/>
      <c r="KVW206" s="223"/>
      <c r="KVX206" s="223"/>
      <c r="KVY206" s="223"/>
      <c r="KVZ206" s="223"/>
      <c r="KWA206" s="223"/>
      <c r="KWB206" s="223"/>
      <c r="KWC206" s="223"/>
      <c r="KWD206" s="223"/>
      <c r="KWE206" s="223"/>
      <c r="KWF206" s="223"/>
      <c r="KWG206" s="223"/>
      <c r="KWH206" s="223"/>
      <c r="KWI206" s="223"/>
      <c r="KWJ206" s="223"/>
      <c r="KWK206" s="223"/>
      <c r="KWL206" s="223"/>
      <c r="KWM206" s="223"/>
      <c r="KWN206" s="223"/>
      <c r="KWO206" s="223"/>
      <c r="KWP206" s="223"/>
      <c r="KWQ206" s="223"/>
      <c r="KWR206" s="223"/>
      <c r="KWS206" s="223"/>
      <c r="KWT206" s="223"/>
      <c r="KWU206" s="223"/>
      <c r="KWV206" s="223"/>
      <c r="KWW206" s="223"/>
      <c r="KWX206" s="223"/>
      <c r="KWY206" s="223"/>
      <c r="KWZ206" s="223"/>
      <c r="KXA206" s="223"/>
      <c r="KXB206" s="223"/>
      <c r="KXC206" s="223"/>
      <c r="KXD206" s="223"/>
      <c r="KXE206" s="223"/>
      <c r="KXF206" s="223"/>
      <c r="KXG206" s="223"/>
      <c r="KXH206" s="223"/>
      <c r="KXI206" s="223"/>
      <c r="KXJ206" s="223"/>
      <c r="KXK206" s="223"/>
      <c r="KXL206" s="223"/>
      <c r="KXM206" s="223"/>
      <c r="KXN206" s="223"/>
      <c r="KXO206" s="223"/>
      <c r="KXP206" s="223"/>
      <c r="KXQ206" s="223"/>
      <c r="KXR206" s="223"/>
      <c r="KXS206" s="223"/>
      <c r="KXT206" s="223"/>
      <c r="KXU206" s="223"/>
      <c r="KXV206" s="223"/>
      <c r="KXW206" s="223"/>
      <c r="KXX206" s="223"/>
      <c r="KXY206" s="223"/>
      <c r="KXZ206" s="223"/>
      <c r="KYA206" s="223"/>
      <c r="KYB206" s="223"/>
      <c r="KYC206" s="223"/>
      <c r="KYD206" s="223"/>
      <c r="KYE206" s="223"/>
      <c r="KYF206" s="223"/>
      <c r="KYG206" s="223"/>
      <c r="KYH206" s="223"/>
      <c r="KYI206" s="223"/>
      <c r="KYJ206" s="223"/>
      <c r="KYK206" s="223"/>
      <c r="KYL206" s="223"/>
      <c r="KYM206" s="223"/>
      <c r="KYN206" s="223"/>
      <c r="KYO206" s="223"/>
      <c r="KYP206" s="223"/>
      <c r="KYQ206" s="223"/>
      <c r="KYR206" s="223"/>
      <c r="KYS206" s="223"/>
      <c r="KYT206" s="223"/>
      <c r="KYU206" s="223"/>
      <c r="KYV206" s="223"/>
      <c r="KYW206" s="223"/>
      <c r="KYX206" s="223"/>
      <c r="KYY206" s="223"/>
      <c r="KYZ206" s="223"/>
      <c r="KZA206" s="223"/>
      <c r="KZB206" s="223"/>
      <c r="KZC206" s="223"/>
      <c r="KZD206" s="223"/>
      <c r="KZE206" s="223"/>
      <c r="KZF206" s="223"/>
      <c r="KZG206" s="223"/>
      <c r="KZH206" s="223"/>
      <c r="KZI206" s="223"/>
      <c r="KZJ206" s="223"/>
      <c r="KZK206" s="223"/>
      <c r="KZL206" s="223"/>
      <c r="KZM206" s="223"/>
      <c r="KZN206" s="223"/>
      <c r="KZO206" s="223"/>
      <c r="KZP206" s="223"/>
      <c r="KZQ206" s="223"/>
      <c r="KZR206" s="223"/>
      <c r="KZS206" s="223"/>
      <c r="KZT206" s="223"/>
      <c r="KZU206" s="223"/>
      <c r="KZV206" s="223"/>
      <c r="KZW206" s="223"/>
      <c r="KZX206" s="223"/>
      <c r="KZY206" s="223"/>
      <c r="KZZ206" s="223"/>
      <c r="LAA206" s="223"/>
      <c r="LAB206" s="223"/>
      <c r="LAC206" s="223"/>
      <c r="LAD206" s="223"/>
      <c r="LAE206" s="223"/>
      <c r="LAF206" s="223"/>
      <c r="LAG206" s="223"/>
      <c r="LAH206" s="223"/>
      <c r="LAI206" s="223"/>
      <c r="LAJ206" s="223"/>
      <c r="LAK206" s="223"/>
      <c r="LAL206" s="223"/>
      <c r="LAM206" s="223"/>
      <c r="LAN206" s="223"/>
      <c r="LAO206" s="223"/>
      <c r="LAP206" s="223"/>
      <c r="LAQ206" s="223"/>
      <c r="LAR206" s="223"/>
      <c r="LAS206" s="223"/>
      <c r="LAT206" s="223"/>
      <c r="LAU206" s="223"/>
      <c r="LAV206" s="223"/>
      <c r="LAW206" s="223"/>
      <c r="LAX206" s="223"/>
      <c r="LAY206" s="223"/>
      <c r="LAZ206" s="223"/>
      <c r="LBA206" s="223"/>
      <c r="LBB206" s="223"/>
      <c r="LBC206" s="223"/>
      <c r="LBD206" s="223"/>
      <c r="LBE206" s="223"/>
      <c r="LBF206" s="223"/>
      <c r="LBG206" s="223"/>
      <c r="LBH206" s="223"/>
      <c r="LBI206" s="223"/>
      <c r="LBJ206" s="223"/>
      <c r="LBK206" s="223"/>
      <c r="LBL206" s="223"/>
      <c r="LBM206" s="223"/>
      <c r="LBN206" s="223"/>
      <c r="LBO206" s="223"/>
      <c r="LBP206" s="223"/>
      <c r="LBQ206" s="223"/>
      <c r="LBR206" s="223"/>
      <c r="LBS206" s="223"/>
      <c r="LBT206" s="223"/>
      <c r="LBU206" s="223"/>
      <c r="LBV206" s="223"/>
      <c r="LBW206" s="223"/>
      <c r="LBX206" s="223"/>
      <c r="LBY206" s="223"/>
      <c r="LBZ206" s="223"/>
      <c r="LCA206" s="223"/>
      <c r="LCB206" s="223"/>
      <c r="LCC206" s="223"/>
      <c r="LCD206" s="223"/>
      <c r="LCE206" s="223"/>
      <c r="LCF206" s="223"/>
      <c r="LCG206" s="223"/>
      <c r="LCH206" s="223"/>
      <c r="LCI206" s="223"/>
      <c r="LCJ206" s="223"/>
      <c r="LCK206" s="223"/>
      <c r="LCL206" s="223"/>
      <c r="LCM206" s="223"/>
      <c r="LCN206" s="223"/>
      <c r="LCO206" s="223"/>
      <c r="LCP206" s="223"/>
      <c r="LCQ206" s="223"/>
      <c r="LCR206" s="223"/>
      <c r="LCS206" s="223"/>
      <c r="LCT206" s="223"/>
      <c r="LCU206" s="223"/>
      <c r="LCV206" s="223"/>
      <c r="LCW206" s="223"/>
      <c r="LCX206" s="223"/>
      <c r="LCY206" s="223"/>
      <c r="LCZ206" s="223"/>
      <c r="LDA206" s="223"/>
      <c r="LDB206" s="223"/>
      <c r="LDC206" s="223"/>
      <c r="LDD206" s="223"/>
      <c r="LDE206" s="223"/>
      <c r="LDF206" s="223"/>
      <c r="LDG206" s="223"/>
      <c r="LDH206" s="223"/>
      <c r="LDI206" s="223"/>
      <c r="LDJ206" s="223"/>
      <c r="LDK206" s="223"/>
      <c r="LDL206" s="223"/>
      <c r="LDM206" s="223"/>
      <c r="LDN206" s="223"/>
      <c r="LDO206" s="223"/>
      <c r="LDP206" s="223"/>
      <c r="LDQ206" s="223"/>
      <c r="LDR206" s="223"/>
      <c r="LDS206" s="223"/>
      <c r="LDT206" s="223"/>
      <c r="LDU206" s="223"/>
      <c r="LDV206" s="223"/>
      <c r="LDW206" s="223"/>
      <c r="LDX206" s="223"/>
      <c r="LDY206" s="223"/>
      <c r="LDZ206" s="223"/>
      <c r="LEA206" s="223"/>
      <c r="LEB206" s="223"/>
      <c r="LEC206" s="223"/>
      <c r="LED206" s="223"/>
      <c r="LEE206" s="223"/>
      <c r="LEF206" s="223"/>
      <c r="LEG206" s="223"/>
      <c r="LEH206" s="223"/>
      <c r="LEI206" s="223"/>
      <c r="LEJ206" s="223"/>
      <c r="LEK206" s="223"/>
      <c r="LEL206" s="223"/>
      <c r="LEM206" s="223"/>
      <c r="LEN206" s="223"/>
      <c r="LEO206" s="223"/>
      <c r="LEP206" s="223"/>
      <c r="LEQ206" s="223"/>
      <c r="LER206" s="223"/>
      <c r="LES206" s="223"/>
      <c r="LET206" s="223"/>
      <c r="LEU206" s="223"/>
      <c r="LEV206" s="223"/>
      <c r="LEW206" s="223"/>
      <c r="LEX206" s="223"/>
      <c r="LEY206" s="223"/>
      <c r="LEZ206" s="223"/>
      <c r="LFA206" s="223"/>
      <c r="LFB206" s="223"/>
      <c r="LFC206" s="223"/>
      <c r="LFD206" s="223"/>
      <c r="LFE206" s="223"/>
      <c r="LFF206" s="223"/>
      <c r="LFG206" s="223"/>
      <c r="LFH206" s="223"/>
      <c r="LFI206" s="223"/>
      <c r="LFJ206" s="223"/>
      <c r="LFK206" s="223"/>
      <c r="LFL206" s="223"/>
      <c r="LFM206" s="223"/>
      <c r="LFN206" s="223"/>
      <c r="LFO206" s="223"/>
      <c r="LFP206" s="223"/>
      <c r="LFQ206" s="223"/>
      <c r="LFR206" s="223"/>
      <c r="LFS206" s="223"/>
      <c r="LFT206" s="223"/>
      <c r="LFU206" s="223"/>
      <c r="LFV206" s="223"/>
      <c r="LFW206" s="223"/>
      <c r="LFX206" s="223"/>
      <c r="LFY206" s="223"/>
      <c r="LFZ206" s="223"/>
      <c r="LGA206" s="223"/>
      <c r="LGB206" s="223"/>
      <c r="LGC206" s="223"/>
      <c r="LGD206" s="223"/>
      <c r="LGE206" s="223"/>
      <c r="LGF206" s="223"/>
      <c r="LGG206" s="223"/>
      <c r="LGH206" s="223"/>
      <c r="LGI206" s="223"/>
      <c r="LGJ206" s="223"/>
      <c r="LGK206" s="223"/>
      <c r="LGL206" s="223"/>
      <c r="LGM206" s="223"/>
      <c r="LGN206" s="223"/>
      <c r="LGO206" s="223"/>
      <c r="LGP206" s="223"/>
      <c r="LGQ206" s="223"/>
      <c r="LGR206" s="223"/>
      <c r="LGS206" s="223"/>
      <c r="LGT206" s="223"/>
      <c r="LGU206" s="223"/>
      <c r="LGV206" s="223"/>
      <c r="LGW206" s="223"/>
      <c r="LGX206" s="223"/>
      <c r="LGY206" s="223"/>
      <c r="LGZ206" s="223"/>
      <c r="LHA206" s="223"/>
      <c r="LHB206" s="223"/>
      <c r="LHC206" s="223"/>
      <c r="LHD206" s="223"/>
      <c r="LHE206" s="223"/>
      <c r="LHF206" s="223"/>
      <c r="LHG206" s="223"/>
      <c r="LHH206" s="223"/>
      <c r="LHI206" s="223"/>
      <c r="LHJ206" s="223"/>
      <c r="LHK206" s="223"/>
      <c r="LHL206" s="223"/>
      <c r="LHM206" s="223"/>
      <c r="LHN206" s="223"/>
      <c r="LHO206" s="223"/>
      <c r="LHP206" s="223"/>
      <c r="LHQ206" s="223"/>
      <c r="LHR206" s="223"/>
      <c r="LHS206" s="223"/>
      <c r="LHT206" s="223"/>
      <c r="LHU206" s="223"/>
      <c r="LHV206" s="223"/>
      <c r="LHW206" s="223"/>
      <c r="LHX206" s="223"/>
      <c r="LHY206" s="223"/>
      <c r="LHZ206" s="223"/>
      <c r="LIA206" s="223"/>
      <c r="LIB206" s="223"/>
      <c r="LIC206" s="223"/>
      <c r="LID206" s="223"/>
      <c r="LIE206" s="223"/>
      <c r="LIF206" s="223"/>
      <c r="LIG206" s="223"/>
      <c r="LIH206" s="223"/>
      <c r="LII206" s="223"/>
      <c r="LIJ206" s="223"/>
      <c r="LIK206" s="223"/>
      <c r="LIL206" s="223"/>
      <c r="LIM206" s="223"/>
      <c r="LIN206" s="223"/>
      <c r="LIO206" s="223"/>
      <c r="LIP206" s="223"/>
      <c r="LIQ206" s="223"/>
      <c r="LIR206" s="223"/>
      <c r="LIS206" s="223"/>
      <c r="LIT206" s="223"/>
      <c r="LIU206" s="223"/>
      <c r="LIV206" s="223"/>
      <c r="LIW206" s="223"/>
      <c r="LIX206" s="223"/>
      <c r="LIY206" s="223"/>
      <c r="LIZ206" s="223"/>
      <c r="LJA206" s="223"/>
      <c r="LJB206" s="223"/>
      <c r="LJC206" s="223"/>
      <c r="LJD206" s="223"/>
      <c r="LJE206" s="223"/>
      <c r="LJF206" s="223"/>
      <c r="LJG206" s="223"/>
      <c r="LJH206" s="223"/>
      <c r="LJI206" s="223"/>
      <c r="LJJ206" s="223"/>
      <c r="LJK206" s="223"/>
      <c r="LJL206" s="223"/>
      <c r="LJM206" s="223"/>
      <c r="LJN206" s="223"/>
      <c r="LJO206" s="223"/>
      <c r="LJP206" s="223"/>
      <c r="LJQ206" s="223"/>
      <c r="LJR206" s="223"/>
      <c r="LJS206" s="223"/>
      <c r="LJT206" s="223"/>
      <c r="LJU206" s="223"/>
      <c r="LJV206" s="223"/>
      <c r="LJW206" s="223"/>
      <c r="LJX206" s="223"/>
      <c r="LJY206" s="223"/>
      <c r="LJZ206" s="223"/>
      <c r="LKA206" s="223"/>
      <c r="LKB206" s="223"/>
      <c r="LKC206" s="223"/>
      <c r="LKD206" s="223"/>
      <c r="LKE206" s="223"/>
      <c r="LKF206" s="223"/>
      <c r="LKG206" s="223"/>
      <c r="LKH206" s="223"/>
      <c r="LKI206" s="223"/>
      <c r="LKJ206" s="223"/>
      <c r="LKK206" s="223"/>
      <c r="LKL206" s="223"/>
      <c r="LKM206" s="223"/>
      <c r="LKN206" s="223"/>
      <c r="LKO206" s="223"/>
      <c r="LKP206" s="223"/>
      <c r="LKQ206" s="223"/>
      <c r="LKR206" s="223"/>
      <c r="LKS206" s="223"/>
      <c r="LKT206" s="223"/>
      <c r="LKU206" s="223"/>
      <c r="LKV206" s="223"/>
      <c r="LKW206" s="223"/>
      <c r="LKX206" s="223"/>
      <c r="LKY206" s="223"/>
      <c r="LKZ206" s="223"/>
      <c r="LLA206" s="223"/>
      <c r="LLB206" s="223"/>
      <c r="LLC206" s="223"/>
      <c r="LLD206" s="223"/>
      <c r="LLE206" s="223"/>
      <c r="LLF206" s="223"/>
      <c r="LLG206" s="223"/>
      <c r="LLH206" s="223"/>
      <c r="LLI206" s="223"/>
      <c r="LLJ206" s="223"/>
      <c r="LLK206" s="223"/>
      <c r="LLL206" s="223"/>
      <c r="LLM206" s="223"/>
      <c r="LLN206" s="223"/>
      <c r="LLO206" s="223"/>
      <c r="LLP206" s="223"/>
      <c r="LLQ206" s="223"/>
      <c r="LLR206" s="223"/>
      <c r="LLS206" s="223"/>
      <c r="LLT206" s="223"/>
      <c r="LLU206" s="223"/>
      <c r="LLV206" s="223"/>
      <c r="LLW206" s="223"/>
      <c r="LLX206" s="223"/>
      <c r="LLY206" s="223"/>
      <c r="LLZ206" s="223"/>
      <c r="LMA206" s="223"/>
      <c r="LMB206" s="223"/>
      <c r="LMC206" s="223"/>
      <c r="LMD206" s="223"/>
      <c r="LME206" s="223"/>
      <c r="LMF206" s="223"/>
      <c r="LMG206" s="223"/>
      <c r="LMH206" s="223"/>
      <c r="LMI206" s="223"/>
      <c r="LMJ206" s="223"/>
      <c r="LMK206" s="223"/>
      <c r="LML206" s="223"/>
      <c r="LMM206" s="223"/>
      <c r="LMN206" s="223"/>
      <c r="LMO206" s="223"/>
      <c r="LMP206" s="223"/>
      <c r="LMQ206" s="223"/>
      <c r="LMR206" s="223"/>
      <c r="LMS206" s="223"/>
      <c r="LMT206" s="223"/>
      <c r="LMU206" s="223"/>
      <c r="LMV206" s="223"/>
      <c r="LMW206" s="223"/>
      <c r="LMX206" s="223"/>
      <c r="LMY206" s="223"/>
      <c r="LMZ206" s="223"/>
      <c r="LNA206" s="223"/>
      <c r="LNB206" s="223"/>
      <c r="LNC206" s="223"/>
      <c r="LND206" s="223"/>
      <c r="LNE206" s="223"/>
      <c r="LNF206" s="223"/>
      <c r="LNG206" s="223"/>
      <c r="LNH206" s="223"/>
      <c r="LNI206" s="223"/>
      <c r="LNJ206" s="223"/>
      <c r="LNK206" s="223"/>
      <c r="LNL206" s="223"/>
      <c r="LNM206" s="223"/>
      <c r="LNN206" s="223"/>
      <c r="LNO206" s="223"/>
      <c r="LNP206" s="223"/>
      <c r="LNQ206" s="223"/>
      <c r="LNR206" s="223"/>
      <c r="LNS206" s="223"/>
      <c r="LNT206" s="223"/>
      <c r="LNU206" s="223"/>
      <c r="LNV206" s="223"/>
      <c r="LNW206" s="223"/>
      <c r="LNX206" s="223"/>
      <c r="LNY206" s="223"/>
      <c r="LNZ206" s="223"/>
      <c r="LOA206" s="223"/>
      <c r="LOB206" s="223"/>
      <c r="LOC206" s="223"/>
      <c r="LOD206" s="223"/>
      <c r="LOE206" s="223"/>
      <c r="LOF206" s="223"/>
      <c r="LOG206" s="223"/>
      <c r="LOH206" s="223"/>
      <c r="LOI206" s="223"/>
      <c r="LOJ206" s="223"/>
      <c r="LOK206" s="223"/>
      <c r="LOL206" s="223"/>
      <c r="LOM206" s="223"/>
      <c r="LON206" s="223"/>
      <c r="LOO206" s="223"/>
      <c r="LOP206" s="223"/>
      <c r="LOQ206" s="223"/>
      <c r="LOR206" s="223"/>
      <c r="LOS206" s="223"/>
      <c r="LOT206" s="223"/>
      <c r="LOU206" s="223"/>
      <c r="LOV206" s="223"/>
      <c r="LOW206" s="223"/>
      <c r="LOX206" s="223"/>
      <c r="LOY206" s="223"/>
      <c r="LOZ206" s="223"/>
      <c r="LPA206" s="223"/>
      <c r="LPB206" s="223"/>
      <c r="LPC206" s="223"/>
      <c r="LPD206" s="223"/>
      <c r="LPE206" s="223"/>
      <c r="LPF206" s="223"/>
      <c r="LPG206" s="223"/>
      <c r="LPH206" s="223"/>
      <c r="LPI206" s="223"/>
      <c r="LPJ206" s="223"/>
      <c r="LPK206" s="223"/>
      <c r="LPL206" s="223"/>
      <c r="LPM206" s="223"/>
      <c r="LPN206" s="223"/>
      <c r="LPO206" s="223"/>
      <c r="LPP206" s="223"/>
      <c r="LPQ206" s="223"/>
      <c r="LPR206" s="223"/>
      <c r="LPS206" s="223"/>
      <c r="LPT206" s="223"/>
      <c r="LPU206" s="223"/>
      <c r="LPV206" s="223"/>
      <c r="LPW206" s="223"/>
      <c r="LPX206" s="223"/>
      <c r="LPY206" s="223"/>
      <c r="LPZ206" s="223"/>
      <c r="LQA206" s="223"/>
      <c r="LQB206" s="223"/>
      <c r="LQC206" s="223"/>
      <c r="LQD206" s="223"/>
      <c r="LQE206" s="223"/>
      <c r="LQF206" s="223"/>
      <c r="LQG206" s="223"/>
      <c r="LQH206" s="223"/>
      <c r="LQI206" s="223"/>
      <c r="LQJ206" s="223"/>
      <c r="LQK206" s="223"/>
      <c r="LQL206" s="223"/>
      <c r="LQM206" s="223"/>
      <c r="LQN206" s="223"/>
      <c r="LQO206" s="223"/>
      <c r="LQP206" s="223"/>
      <c r="LQQ206" s="223"/>
      <c r="LQR206" s="223"/>
      <c r="LQS206" s="223"/>
      <c r="LQT206" s="223"/>
      <c r="LQU206" s="223"/>
      <c r="LQV206" s="223"/>
      <c r="LQW206" s="223"/>
      <c r="LQX206" s="223"/>
      <c r="LQY206" s="223"/>
      <c r="LQZ206" s="223"/>
      <c r="LRA206" s="223"/>
      <c r="LRB206" s="223"/>
      <c r="LRC206" s="223"/>
      <c r="LRD206" s="223"/>
      <c r="LRE206" s="223"/>
      <c r="LRF206" s="223"/>
      <c r="LRG206" s="223"/>
      <c r="LRH206" s="223"/>
      <c r="LRI206" s="223"/>
      <c r="LRJ206" s="223"/>
      <c r="LRK206" s="223"/>
      <c r="LRL206" s="223"/>
      <c r="LRM206" s="223"/>
      <c r="LRN206" s="223"/>
      <c r="LRO206" s="223"/>
      <c r="LRP206" s="223"/>
      <c r="LRQ206" s="223"/>
      <c r="LRR206" s="223"/>
      <c r="LRS206" s="223"/>
      <c r="LRT206" s="223"/>
      <c r="LRU206" s="223"/>
      <c r="LRV206" s="223"/>
      <c r="LRW206" s="223"/>
      <c r="LRX206" s="223"/>
      <c r="LRY206" s="223"/>
      <c r="LRZ206" s="223"/>
      <c r="LSA206" s="223"/>
      <c r="LSB206" s="223"/>
      <c r="LSC206" s="223"/>
      <c r="LSD206" s="223"/>
      <c r="LSE206" s="223"/>
      <c r="LSF206" s="223"/>
      <c r="LSG206" s="223"/>
      <c r="LSH206" s="223"/>
      <c r="LSI206" s="223"/>
      <c r="LSJ206" s="223"/>
      <c r="LSK206" s="223"/>
      <c r="LSL206" s="223"/>
      <c r="LSM206" s="223"/>
      <c r="LSN206" s="223"/>
      <c r="LSO206" s="223"/>
      <c r="LSP206" s="223"/>
      <c r="LSQ206" s="223"/>
      <c r="LSR206" s="223"/>
      <c r="LSS206" s="223"/>
      <c r="LST206" s="223"/>
      <c r="LSU206" s="223"/>
      <c r="LSV206" s="223"/>
      <c r="LSW206" s="223"/>
      <c r="LSX206" s="223"/>
      <c r="LSY206" s="223"/>
      <c r="LSZ206" s="223"/>
      <c r="LTA206" s="223"/>
      <c r="LTB206" s="223"/>
      <c r="LTC206" s="223"/>
      <c r="LTD206" s="223"/>
      <c r="LTE206" s="223"/>
      <c r="LTF206" s="223"/>
      <c r="LTG206" s="223"/>
      <c r="LTH206" s="223"/>
      <c r="LTI206" s="223"/>
      <c r="LTJ206" s="223"/>
      <c r="LTK206" s="223"/>
      <c r="LTL206" s="223"/>
      <c r="LTM206" s="223"/>
      <c r="LTN206" s="223"/>
      <c r="LTO206" s="223"/>
      <c r="LTP206" s="223"/>
      <c r="LTQ206" s="223"/>
      <c r="LTR206" s="223"/>
      <c r="LTS206" s="223"/>
      <c r="LTT206" s="223"/>
      <c r="LTU206" s="223"/>
      <c r="LTV206" s="223"/>
      <c r="LTW206" s="223"/>
      <c r="LTX206" s="223"/>
      <c r="LTY206" s="223"/>
      <c r="LTZ206" s="223"/>
      <c r="LUA206" s="223"/>
      <c r="LUB206" s="223"/>
      <c r="LUC206" s="223"/>
      <c r="LUD206" s="223"/>
      <c r="LUE206" s="223"/>
      <c r="LUF206" s="223"/>
      <c r="LUG206" s="223"/>
      <c r="LUH206" s="223"/>
      <c r="LUI206" s="223"/>
      <c r="LUJ206" s="223"/>
      <c r="LUK206" s="223"/>
      <c r="LUL206" s="223"/>
      <c r="LUM206" s="223"/>
      <c r="LUN206" s="223"/>
      <c r="LUO206" s="223"/>
      <c r="LUP206" s="223"/>
      <c r="LUQ206" s="223"/>
      <c r="LUR206" s="223"/>
      <c r="LUS206" s="223"/>
      <c r="LUT206" s="223"/>
      <c r="LUU206" s="223"/>
      <c r="LUV206" s="223"/>
      <c r="LUW206" s="223"/>
      <c r="LUX206" s="223"/>
      <c r="LUY206" s="223"/>
      <c r="LUZ206" s="223"/>
      <c r="LVA206" s="223"/>
      <c r="LVB206" s="223"/>
      <c r="LVC206" s="223"/>
      <c r="LVD206" s="223"/>
      <c r="LVE206" s="223"/>
      <c r="LVF206" s="223"/>
      <c r="LVG206" s="223"/>
      <c r="LVH206" s="223"/>
      <c r="LVI206" s="223"/>
      <c r="LVJ206" s="223"/>
      <c r="LVK206" s="223"/>
      <c r="LVL206" s="223"/>
      <c r="LVM206" s="223"/>
      <c r="LVN206" s="223"/>
      <c r="LVO206" s="223"/>
      <c r="LVP206" s="223"/>
      <c r="LVQ206" s="223"/>
      <c r="LVR206" s="223"/>
      <c r="LVS206" s="223"/>
      <c r="LVT206" s="223"/>
      <c r="LVU206" s="223"/>
      <c r="LVV206" s="223"/>
      <c r="LVW206" s="223"/>
      <c r="LVX206" s="223"/>
      <c r="LVY206" s="223"/>
      <c r="LVZ206" s="223"/>
      <c r="LWA206" s="223"/>
      <c r="LWB206" s="223"/>
      <c r="LWC206" s="223"/>
      <c r="LWD206" s="223"/>
      <c r="LWE206" s="223"/>
      <c r="LWF206" s="223"/>
      <c r="LWG206" s="223"/>
      <c r="LWH206" s="223"/>
      <c r="LWI206" s="223"/>
      <c r="LWJ206" s="223"/>
      <c r="LWK206" s="223"/>
      <c r="LWL206" s="223"/>
      <c r="LWM206" s="223"/>
      <c r="LWN206" s="223"/>
      <c r="LWO206" s="223"/>
      <c r="LWP206" s="223"/>
      <c r="LWQ206" s="223"/>
      <c r="LWR206" s="223"/>
      <c r="LWS206" s="223"/>
      <c r="LWT206" s="223"/>
      <c r="LWU206" s="223"/>
      <c r="LWV206" s="223"/>
      <c r="LWW206" s="223"/>
      <c r="LWX206" s="223"/>
      <c r="LWY206" s="223"/>
      <c r="LWZ206" s="223"/>
      <c r="LXA206" s="223"/>
      <c r="LXB206" s="223"/>
      <c r="LXC206" s="223"/>
      <c r="LXD206" s="223"/>
      <c r="LXE206" s="223"/>
      <c r="LXF206" s="223"/>
      <c r="LXG206" s="223"/>
      <c r="LXH206" s="223"/>
      <c r="LXI206" s="223"/>
      <c r="LXJ206" s="223"/>
      <c r="LXK206" s="223"/>
      <c r="LXL206" s="223"/>
      <c r="LXM206" s="223"/>
      <c r="LXN206" s="223"/>
      <c r="LXO206" s="223"/>
      <c r="LXP206" s="223"/>
      <c r="LXQ206" s="223"/>
      <c r="LXR206" s="223"/>
      <c r="LXS206" s="223"/>
      <c r="LXT206" s="223"/>
      <c r="LXU206" s="223"/>
      <c r="LXV206" s="223"/>
      <c r="LXW206" s="223"/>
      <c r="LXX206" s="223"/>
      <c r="LXY206" s="223"/>
      <c r="LXZ206" s="223"/>
      <c r="LYA206" s="223"/>
      <c r="LYB206" s="223"/>
      <c r="LYC206" s="223"/>
      <c r="LYD206" s="223"/>
      <c r="LYE206" s="223"/>
      <c r="LYF206" s="223"/>
      <c r="LYG206" s="223"/>
      <c r="LYH206" s="223"/>
      <c r="LYI206" s="223"/>
      <c r="LYJ206" s="223"/>
      <c r="LYK206" s="223"/>
      <c r="LYL206" s="223"/>
      <c r="LYM206" s="223"/>
      <c r="LYN206" s="223"/>
      <c r="LYO206" s="223"/>
      <c r="LYP206" s="223"/>
      <c r="LYQ206" s="223"/>
      <c r="LYR206" s="223"/>
      <c r="LYS206" s="223"/>
      <c r="LYT206" s="223"/>
      <c r="LYU206" s="223"/>
      <c r="LYV206" s="223"/>
      <c r="LYW206" s="223"/>
      <c r="LYX206" s="223"/>
      <c r="LYY206" s="223"/>
      <c r="LYZ206" s="223"/>
      <c r="LZA206" s="223"/>
      <c r="LZB206" s="223"/>
      <c r="LZC206" s="223"/>
      <c r="LZD206" s="223"/>
      <c r="LZE206" s="223"/>
      <c r="LZF206" s="223"/>
      <c r="LZG206" s="223"/>
      <c r="LZH206" s="223"/>
      <c r="LZI206" s="223"/>
      <c r="LZJ206" s="223"/>
      <c r="LZK206" s="223"/>
      <c r="LZL206" s="223"/>
      <c r="LZM206" s="223"/>
      <c r="LZN206" s="223"/>
      <c r="LZO206" s="223"/>
      <c r="LZP206" s="223"/>
      <c r="LZQ206" s="223"/>
      <c r="LZR206" s="223"/>
      <c r="LZS206" s="223"/>
      <c r="LZT206" s="223"/>
      <c r="LZU206" s="223"/>
      <c r="LZV206" s="223"/>
      <c r="LZW206" s="223"/>
      <c r="LZX206" s="223"/>
      <c r="LZY206" s="223"/>
      <c r="LZZ206" s="223"/>
      <c r="MAA206" s="223"/>
      <c r="MAB206" s="223"/>
      <c r="MAC206" s="223"/>
      <c r="MAD206" s="223"/>
      <c r="MAE206" s="223"/>
      <c r="MAF206" s="223"/>
      <c r="MAG206" s="223"/>
      <c r="MAH206" s="223"/>
      <c r="MAI206" s="223"/>
      <c r="MAJ206" s="223"/>
      <c r="MAK206" s="223"/>
      <c r="MAL206" s="223"/>
      <c r="MAM206" s="223"/>
      <c r="MAN206" s="223"/>
      <c r="MAO206" s="223"/>
      <c r="MAP206" s="223"/>
      <c r="MAQ206" s="223"/>
      <c r="MAR206" s="223"/>
      <c r="MAS206" s="223"/>
      <c r="MAT206" s="223"/>
      <c r="MAU206" s="223"/>
      <c r="MAV206" s="223"/>
      <c r="MAW206" s="223"/>
      <c r="MAX206" s="223"/>
      <c r="MAY206" s="223"/>
      <c r="MAZ206" s="223"/>
      <c r="MBA206" s="223"/>
      <c r="MBB206" s="223"/>
      <c r="MBC206" s="223"/>
      <c r="MBD206" s="223"/>
      <c r="MBE206" s="223"/>
      <c r="MBF206" s="223"/>
      <c r="MBG206" s="223"/>
      <c r="MBH206" s="223"/>
      <c r="MBI206" s="223"/>
      <c r="MBJ206" s="223"/>
      <c r="MBK206" s="223"/>
      <c r="MBL206" s="223"/>
      <c r="MBM206" s="223"/>
      <c r="MBN206" s="223"/>
      <c r="MBO206" s="223"/>
      <c r="MBP206" s="223"/>
      <c r="MBQ206" s="223"/>
      <c r="MBR206" s="223"/>
      <c r="MBS206" s="223"/>
      <c r="MBT206" s="223"/>
      <c r="MBU206" s="223"/>
      <c r="MBV206" s="223"/>
      <c r="MBW206" s="223"/>
      <c r="MBX206" s="223"/>
      <c r="MBY206" s="223"/>
      <c r="MBZ206" s="223"/>
      <c r="MCA206" s="223"/>
      <c r="MCB206" s="223"/>
      <c r="MCC206" s="223"/>
      <c r="MCD206" s="223"/>
      <c r="MCE206" s="223"/>
      <c r="MCF206" s="223"/>
      <c r="MCG206" s="223"/>
      <c r="MCH206" s="223"/>
      <c r="MCI206" s="223"/>
      <c r="MCJ206" s="223"/>
      <c r="MCK206" s="223"/>
      <c r="MCL206" s="223"/>
      <c r="MCM206" s="223"/>
      <c r="MCN206" s="223"/>
      <c r="MCO206" s="223"/>
      <c r="MCP206" s="223"/>
      <c r="MCQ206" s="223"/>
      <c r="MCR206" s="223"/>
      <c r="MCS206" s="223"/>
      <c r="MCT206" s="223"/>
      <c r="MCU206" s="223"/>
      <c r="MCV206" s="223"/>
      <c r="MCW206" s="223"/>
      <c r="MCX206" s="223"/>
      <c r="MCY206" s="223"/>
      <c r="MCZ206" s="223"/>
      <c r="MDA206" s="223"/>
      <c r="MDB206" s="223"/>
      <c r="MDC206" s="223"/>
      <c r="MDD206" s="223"/>
      <c r="MDE206" s="223"/>
      <c r="MDF206" s="223"/>
      <c r="MDG206" s="223"/>
      <c r="MDH206" s="223"/>
      <c r="MDI206" s="223"/>
      <c r="MDJ206" s="223"/>
      <c r="MDK206" s="223"/>
      <c r="MDL206" s="223"/>
      <c r="MDM206" s="223"/>
      <c r="MDN206" s="223"/>
      <c r="MDO206" s="223"/>
      <c r="MDP206" s="223"/>
      <c r="MDQ206" s="223"/>
      <c r="MDR206" s="223"/>
      <c r="MDS206" s="223"/>
      <c r="MDT206" s="223"/>
      <c r="MDU206" s="223"/>
      <c r="MDV206" s="223"/>
      <c r="MDW206" s="223"/>
      <c r="MDX206" s="223"/>
      <c r="MDY206" s="223"/>
      <c r="MDZ206" s="223"/>
      <c r="MEA206" s="223"/>
      <c r="MEB206" s="223"/>
      <c r="MEC206" s="223"/>
      <c r="MED206" s="223"/>
      <c r="MEE206" s="223"/>
      <c r="MEF206" s="223"/>
      <c r="MEG206" s="223"/>
      <c r="MEH206" s="223"/>
      <c r="MEI206" s="223"/>
      <c r="MEJ206" s="223"/>
      <c r="MEK206" s="223"/>
      <c r="MEL206" s="223"/>
      <c r="MEM206" s="223"/>
      <c r="MEN206" s="223"/>
      <c r="MEO206" s="223"/>
      <c r="MEP206" s="223"/>
      <c r="MEQ206" s="223"/>
      <c r="MER206" s="223"/>
      <c r="MES206" s="223"/>
      <c r="MET206" s="223"/>
      <c r="MEU206" s="223"/>
      <c r="MEV206" s="223"/>
      <c r="MEW206" s="223"/>
      <c r="MEX206" s="223"/>
      <c r="MEY206" s="223"/>
      <c r="MEZ206" s="223"/>
      <c r="MFA206" s="223"/>
      <c r="MFB206" s="223"/>
      <c r="MFC206" s="223"/>
      <c r="MFD206" s="223"/>
      <c r="MFE206" s="223"/>
      <c r="MFF206" s="223"/>
      <c r="MFG206" s="223"/>
      <c r="MFH206" s="223"/>
      <c r="MFI206" s="223"/>
      <c r="MFJ206" s="223"/>
      <c r="MFK206" s="223"/>
      <c r="MFL206" s="223"/>
      <c r="MFM206" s="223"/>
      <c r="MFN206" s="223"/>
      <c r="MFO206" s="223"/>
      <c r="MFP206" s="223"/>
      <c r="MFQ206" s="223"/>
      <c r="MFR206" s="223"/>
      <c r="MFS206" s="223"/>
      <c r="MFT206" s="223"/>
      <c r="MFU206" s="223"/>
      <c r="MFV206" s="223"/>
      <c r="MFW206" s="223"/>
      <c r="MFX206" s="223"/>
      <c r="MFY206" s="223"/>
      <c r="MFZ206" s="223"/>
      <c r="MGA206" s="223"/>
      <c r="MGB206" s="223"/>
      <c r="MGC206" s="223"/>
      <c r="MGD206" s="223"/>
      <c r="MGE206" s="223"/>
      <c r="MGF206" s="223"/>
      <c r="MGG206" s="223"/>
      <c r="MGH206" s="223"/>
      <c r="MGI206" s="223"/>
      <c r="MGJ206" s="223"/>
      <c r="MGK206" s="223"/>
      <c r="MGL206" s="223"/>
      <c r="MGM206" s="223"/>
      <c r="MGN206" s="223"/>
      <c r="MGO206" s="223"/>
      <c r="MGP206" s="223"/>
      <c r="MGQ206" s="223"/>
      <c r="MGR206" s="223"/>
      <c r="MGS206" s="223"/>
      <c r="MGT206" s="223"/>
      <c r="MGU206" s="223"/>
      <c r="MGV206" s="223"/>
      <c r="MGW206" s="223"/>
      <c r="MGX206" s="223"/>
      <c r="MGY206" s="223"/>
      <c r="MGZ206" s="223"/>
      <c r="MHA206" s="223"/>
      <c r="MHB206" s="223"/>
      <c r="MHC206" s="223"/>
      <c r="MHD206" s="223"/>
      <c r="MHE206" s="223"/>
      <c r="MHF206" s="223"/>
      <c r="MHG206" s="223"/>
      <c r="MHH206" s="223"/>
      <c r="MHI206" s="223"/>
      <c r="MHJ206" s="223"/>
      <c r="MHK206" s="223"/>
      <c r="MHL206" s="223"/>
      <c r="MHM206" s="223"/>
      <c r="MHN206" s="223"/>
      <c r="MHO206" s="223"/>
      <c r="MHP206" s="223"/>
      <c r="MHQ206" s="223"/>
      <c r="MHR206" s="223"/>
      <c r="MHS206" s="223"/>
      <c r="MHT206" s="223"/>
      <c r="MHU206" s="223"/>
      <c r="MHV206" s="223"/>
      <c r="MHW206" s="223"/>
      <c r="MHX206" s="223"/>
      <c r="MHY206" s="223"/>
      <c r="MHZ206" s="223"/>
      <c r="MIA206" s="223"/>
      <c r="MIB206" s="223"/>
      <c r="MIC206" s="223"/>
      <c r="MID206" s="223"/>
      <c r="MIE206" s="223"/>
      <c r="MIF206" s="223"/>
      <c r="MIG206" s="223"/>
      <c r="MIH206" s="223"/>
      <c r="MII206" s="223"/>
      <c r="MIJ206" s="223"/>
      <c r="MIK206" s="223"/>
      <c r="MIL206" s="223"/>
      <c r="MIM206" s="223"/>
      <c r="MIN206" s="223"/>
      <c r="MIO206" s="223"/>
      <c r="MIP206" s="223"/>
      <c r="MIQ206" s="223"/>
      <c r="MIR206" s="223"/>
      <c r="MIS206" s="223"/>
      <c r="MIT206" s="223"/>
      <c r="MIU206" s="223"/>
      <c r="MIV206" s="223"/>
      <c r="MIW206" s="223"/>
      <c r="MIX206" s="223"/>
      <c r="MIY206" s="223"/>
      <c r="MIZ206" s="223"/>
      <c r="MJA206" s="223"/>
      <c r="MJB206" s="223"/>
      <c r="MJC206" s="223"/>
      <c r="MJD206" s="223"/>
      <c r="MJE206" s="223"/>
      <c r="MJF206" s="223"/>
      <c r="MJG206" s="223"/>
      <c r="MJH206" s="223"/>
      <c r="MJI206" s="223"/>
      <c r="MJJ206" s="223"/>
      <c r="MJK206" s="223"/>
      <c r="MJL206" s="223"/>
      <c r="MJM206" s="223"/>
      <c r="MJN206" s="223"/>
      <c r="MJO206" s="223"/>
      <c r="MJP206" s="223"/>
      <c r="MJQ206" s="223"/>
      <c r="MJR206" s="223"/>
      <c r="MJS206" s="223"/>
      <c r="MJT206" s="223"/>
      <c r="MJU206" s="223"/>
      <c r="MJV206" s="223"/>
      <c r="MJW206" s="223"/>
      <c r="MJX206" s="223"/>
      <c r="MJY206" s="223"/>
      <c r="MJZ206" s="223"/>
      <c r="MKA206" s="223"/>
      <c r="MKB206" s="223"/>
      <c r="MKC206" s="223"/>
      <c r="MKD206" s="223"/>
      <c r="MKE206" s="223"/>
      <c r="MKF206" s="223"/>
      <c r="MKG206" s="223"/>
      <c r="MKH206" s="223"/>
      <c r="MKI206" s="223"/>
      <c r="MKJ206" s="223"/>
      <c r="MKK206" s="223"/>
      <c r="MKL206" s="223"/>
      <c r="MKM206" s="223"/>
      <c r="MKN206" s="223"/>
      <c r="MKO206" s="223"/>
      <c r="MKP206" s="223"/>
      <c r="MKQ206" s="223"/>
      <c r="MKR206" s="223"/>
      <c r="MKS206" s="223"/>
      <c r="MKT206" s="223"/>
      <c r="MKU206" s="223"/>
      <c r="MKV206" s="223"/>
      <c r="MKW206" s="223"/>
      <c r="MKX206" s="223"/>
      <c r="MKY206" s="223"/>
      <c r="MKZ206" s="223"/>
      <c r="MLA206" s="223"/>
      <c r="MLB206" s="223"/>
      <c r="MLC206" s="223"/>
      <c r="MLD206" s="223"/>
      <c r="MLE206" s="223"/>
      <c r="MLF206" s="223"/>
      <c r="MLG206" s="223"/>
      <c r="MLH206" s="223"/>
      <c r="MLI206" s="223"/>
      <c r="MLJ206" s="223"/>
      <c r="MLK206" s="223"/>
      <c r="MLL206" s="223"/>
      <c r="MLM206" s="223"/>
      <c r="MLN206" s="223"/>
      <c r="MLO206" s="223"/>
      <c r="MLP206" s="223"/>
      <c r="MLQ206" s="223"/>
      <c r="MLR206" s="223"/>
      <c r="MLS206" s="223"/>
      <c r="MLT206" s="223"/>
      <c r="MLU206" s="223"/>
      <c r="MLV206" s="223"/>
      <c r="MLW206" s="223"/>
      <c r="MLX206" s="223"/>
      <c r="MLY206" s="223"/>
      <c r="MLZ206" s="223"/>
      <c r="MMA206" s="223"/>
      <c r="MMB206" s="223"/>
      <c r="MMC206" s="223"/>
      <c r="MMD206" s="223"/>
      <c r="MME206" s="223"/>
      <c r="MMF206" s="223"/>
      <c r="MMG206" s="223"/>
      <c r="MMH206" s="223"/>
      <c r="MMI206" s="223"/>
      <c r="MMJ206" s="223"/>
      <c r="MMK206" s="223"/>
      <c r="MML206" s="223"/>
      <c r="MMM206" s="223"/>
      <c r="MMN206" s="223"/>
      <c r="MMO206" s="223"/>
      <c r="MMP206" s="223"/>
      <c r="MMQ206" s="223"/>
      <c r="MMR206" s="223"/>
      <c r="MMS206" s="223"/>
      <c r="MMT206" s="223"/>
      <c r="MMU206" s="223"/>
      <c r="MMV206" s="223"/>
      <c r="MMW206" s="223"/>
      <c r="MMX206" s="223"/>
      <c r="MMY206" s="223"/>
      <c r="MMZ206" s="223"/>
      <c r="MNA206" s="223"/>
      <c r="MNB206" s="223"/>
      <c r="MNC206" s="223"/>
      <c r="MND206" s="223"/>
      <c r="MNE206" s="223"/>
      <c r="MNF206" s="223"/>
      <c r="MNG206" s="223"/>
      <c r="MNH206" s="223"/>
      <c r="MNI206" s="223"/>
      <c r="MNJ206" s="223"/>
      <c r="MNK206" s="223"/>
      <c r="MNL206" s="223"/>
      <c r="MNM206" s="223"/>
      <c r="MNN206" s="223"/>
      <c r="MNO206" s="223"/>
      <c r="MNP206" s="223"/>
      <c r="MNQ206" s="223"/>
      <c r="MNR206" s="223"/>
      <c r="MNS206" s="223"/>
      <c r="MNT206" s="223"/>
      <c r="MNU206" s="223"/>
      <c r="MNV206" s="223"/>
      <c r="MNW206" s="223"/>
      <c r="MNX206" s="223"/>
      <c r="MNY206" s="223"/>
      <c r="MNZ206" s="223"/>
      <c r="MOA206" s="223"/>
      <c r="MOB206" s="223"/>
      <c r="MOC206" s="223"/>
      <c r="MOD206" s="223"/>
      <c r="MOE206" s="223"/>
      <c r="MOF206" s="223"/>
      <c r="MOG206" s="223"/>
      <c r="MOH206" s="223"/>
      <c r="MOI206" s="223"/>
      <c r="MOJ206" s="223"/>
      <c r="MOK206" s="223"/>
      <c r="MOL206" s="223"/>
      <c r="MOM206" s="223"/>
      <c r="MON206" s="223"/>
      <c r="MOO206" s="223"/>
      <c r="MOP206" s="223"/>
      <c r="MOQ206" s="223"/>
      <c r="MOR206" s="223"/>
      <c r="MOS206" s="223"/>
      <c r="MOT206" s="223"/>
      <c r="MOU206" s="223"/>
      <c r="MOV206" s="223"/>
      <c r="MOW206" s="223"/>
      <c r="MOX206" s="223"/>
      <c r="MOY206" s="223"/>
      <c r="MOZ206" s="223"/>
      <c r="MPA206" s="223"/>
      <c r="MPB206" s="223"/>
      <c r="MPC206" s="223"/>
      <c r="MPD206" s="223"/>
      <c r="MPE206" s="223"/>
      <c r="MPF206" s="223"/>
      <c r="MPG206" s="223"/>
      <c r="MPH206" s="223"/>
      <c r="MPI206" s="223"/>
      <c r="MPJ206" s="223"/>
      <c r="MPK206" s="223"/>
      <c r="MPL206" s="223"/>
      <c r="MPM206" s="223"/>
      <c r="MPN206" s="223"/>
      <c r="MPO206" s="223"/>
      <c r="MPP206" s="223"/>
      <c r="MPQ206" s="223"/>
      <c r="MPR206" s="223"/>
      <c r="MPS206" s="223"/>
      <c r="MPT206" s="223"/>
      <c r="MPU206" s="223"/>
      <c r="MPV206" s="223"/>
      <c r="MPW206" s="223"/>
      <c r="MPX206" s="223"/>
      <c r="MPY206" s="223"/>
      <c r="MPZ206" s="223"/>
      <c r="MQA206" s="223"/>
      <c r="MQB206" s="223"/>
      <c r="MQC206" s="223"/>
      <c r="MQD206" s="223"/>
      <c r="MQE206" s="223"/>
      <c r="MQF206" s="223"/>
      <c r="MQG206" s="223"/>
      <c r="MQH206" s="223"/>
      <c r="MQI206" s="223"/>
      <c r="MQJ206" s="223"/>
      <c r="MQK206" s="223"/>
      <c r="MQL206" s="223"/>
      <c r="MQM206" s="223"/>
      <c r="MQN206" s="223"/>
      <c r="MQO206" s="223"/>
      <c r="MQP206" s="223"/>
      <c r="MQQ206" s="223"/>
      <c r="MQR206" s="223"/>
      <c r="MQS206" s="223"/>
      <c r="MQT206" s="223"/>
      <c r="MQU206" s="223"/>
      <c r="MQV206" s="223"/>
      <c r="MQW206" s="223"/>
      <c r="MQX206" s="223"/>
      <c r="MQY206" s="223"/>
      <c r="MQZ206" s="223"/>
      <c r="MRA206" s="223"/>
      <c r="MRB206" s="223"/>
      <c r="MRC206" s="223"/>
      <c r="MRD206" s="223"/>
      <c r="MRE206" s="223"/>
      <c r="MRF206" s="223"/>
      <c r="MRG206" s="223"/>
      <c r="MRH206" s="223"/>
      <c r="MRI206" s="223"/>
      <c r="MRJ206" s="223"/>
      <c r="MRK206" s="223"/>
      <c r="MRL206" s="223"/>
      <c r="MRM206" s="223"/>
      <c r="MRN206" s="223"/>
      <c r="MRO206" s="223"/>
      <c r="MRP206" s="223"/>
      <c r="MRQ206" s="223"/>
      <c r="MRR206" s="223"/>
      <c r="MRS206" s="223"/>
      <c r="MRT206" s="223"/>
      <c r="MRU206" s="223"/>
      <c r="MRV206" s="223"/>
      <c r="MRW206" s="223"/>
      <c r="MRX206" s="223"/>
      <c r="MRY206" s="223"/>
      <c r="MRZ206" s="223"/>
      <c r="MSA206" s="223"/>
      <c r="MSB206" s="223"/>
      <c r="MSC206" s="223"/>
      <c r="MSD206" s="223"/>
      <c r="MSE206" s="223"/>
      <c r="MSF206" s="223"/>
      <c r="MSG206" s="223"/>
      <c r="MSH206" s="223"/>
      <c r="MSI206" s="223"/>
      <c r="MSJ206" s="223"/>
      <c r="MSK206" s="223"/>
      <c r="MSL206" s="223"/>
      <c r="MSM206" s="223"/>
      <c r="MSN206" s="223"/>
      <c r="MSO206" s="223"/>
      <c r="MSP206" s="223"/>
      <c r="MSQ206" s="223"/>
      <c r="MSR206" s="223"/>
      <c r="MSS206" s="223"/>
      <c r="MST206" s="223"/>
      <c r="MSU206" s="223"/>
      <c r="MSV206" s="223"/>
      <c r="MSW206" s="223"/>
      <c r="MSX206" s="223"/>
      <c r="MSY206" s="223"/>
      <c r="MSZ206" s="223"/>
      <c r="MTA206" s="223"/>
      <c r="MTB206" s="223"/>
      <c r="MTC206" s="223"/>
      <c r="MTD206" s="223"/>
      <c r="MTE206" s="223"/>
      <c r="MTF206" s="223"/>
      <c r="MTG206" s="223"/>
      <c r="MTH206" s="223"/>
      <c r="MTI206" s="223"/>
      <c r="MTJ206" s="223"/>
      <c r="MTK206" s="223"/>
      <c r="MTL206" s="223"/>
      <c r="MTM206" s="223"/>
      <c r="MTN206" s="223"/>
      <c r="MTO206" s="223"/>
      <c r="MTP206" s="223"/>
      <c r="MTQ206" s="223"/>
      <c r="MTR206" s="223"/>
      <c r="MTS206" s="223"/>
      <c r="MTT206" s="223"/>
      <c r="MTU206" s="223"/>
      <c r="MTV206" s="223"/>
      <c r="MTW206" s="223"/>
      <c r="MTX206" s="223"/>
      <c r="MTY206" s="223"/>
      <c r="MTZ206" s="223"/>
      <c r="MUA206" s="223"/>
      <c r="MUB206" s="223"/>
      <c r="MUC206" s="223"/>
      <c r="MUD206" s="223"/>
      <c r="MUE206" s="223"/>
      <c r="MUF206" s="223"/>
      <c r="MUG206" s="223"/>
      <c r="MUH206" s="223"/>
      <c r="MUI206" s="223"/>
      <c r="MUJ206" s="223"/>
      <c r="MUK206" s="223"/>
      <c r="MUL206" s="223"/>
      <c r="MUM206" s="223"/>
      <c r="MUN206" s="223"/>
      <c r="MUO206" s="223"/>
      <c r="MUP206" s="223"/>
      <c r="MUQ206" s="223"/>
      <c r="MUR206" s="223"/>
      <c r="MUS206" s="223"/>
      <c r="MUT206" s="223"/>
      <c r="MUU206" s="223"/>
      <c r="MUV206" s="223"/>
      <c r="MUW206" s="223"/>
      <c r="MUX206" s="223"/>
      <c r="MUY206" s="223"/>
      <c r="MUZ206" s="223"/>
      <c r="MVA206" s="223"/>
      <c r="MVB206" s="223"/>
      <c r="MVC206" s="223"/>
      <c r="MVD206" s="223"/>
      <c r="MVE206" s="223"/>
      <c r="MVF206" s="223"/>
      <c r="MVG206" s="223"/>
      <c r="MVH206" s="223"/>
      <c r="MVI206" s="223"/>
      <c r="MVJ206" s="223"/>
      <c r="MVK206" s="223"/>
      <c r="MVL206" s="223"/>
      <c r="MVM206" s="223"/>
      <c r="MVN206" s="223"/>
      <c r="MVO206" s="223"/>
      <c r="MVP206" s="223"/>
      <c r="MVQ206" s="223"/>
      <c r="MVR206" s="223"/>
      <c r="MVS206" s="223"/>
      <c r="MVT206" s="223"/>
      <c r="MVU206" s="223"/>
      <c r="MVV206" s="223"/>
      <c r="MVW206" s="223"/>
      <c r="MVX206" s="223"/>
      <c r="MVY206" s="223"/>
      <c r="MVZ206" s="223"/>
      <c r="MWA206" s="223"/>
      <c r="MWB206" s="223"/>
      <c r="MWC206" s="223"/>
      <c r="MWD206" s="223"/>
      <c r="MWE206" s="223"/>
      <c r="MWF206" s="223"/>
      <c r="MWG206" s="223"/>
      <c r="MWH206" s="223"/>
      <c r="MWI206" s="223"/>
      <c r="MWJ206" s="223"/>
      <c r="MWK206" s="223"/>
      <c r="MWL206" s="223"/>
      <c r="MWM206" s="223"/>
      <c r="MWN206" s="223"/>
      <c r="MWO206" s="223"/>
      <c r="MWP206" s="223"/>
      <c r="MWQ206" s="223"/>
      <c r="MWR206" s="223"/>
      <c r="MWS206" s="223"/>
      <c r="MWT206" s="223"/>
      <c r="MWU206" s="223"/>
      <c r="MWV206" s="223"/>
      <c r="MWW206" s="223"/>
      <c r="MWX206" s="223"/>
      <c r="MWY206" s="223"/>
      <c r="MWZ206" s="223"/>
      <c r="MXA206" s="223"/>
      <c r="MXB206" s="223"/>
      <c r="MXC206" s="223"/>
      <c r="MXD206" s="223"/>
      <c r="MXE206" s="223"/>
      <c r="MXF206" s="223"/>
      <c r="MXG206" s="223"/>
      <c r="MXH206" s="223"/>
      <c r="MXI206" s="223"/>
      <c r="MXJ206" s="223"/>
      <c r="MXK206" s="223"/>
      <c r="MXL206" s="223"/>
      <c r="MXM206" s="223"/>
      <c r="MXN206" s="223"/>
      <c r="MXO206" s="223"/>
      <c r="MXP206" s="223"/>
      <c r="MXQ206" s="223"/>
      <c r="MXR206" s="223"/>
      <c r="MXS206" s="223"/>
      <c r="MXT206" s="223"/>
      <c r="MXU206" s="223"/>
      <c r="MXV206" s="223"/>
      <c r="MXW206" s="223"/>
      <c r="MXX206" s="223"/>
      <c r="MXY206" s="223"/>
      <c r="MXZ206" s="223"/>
      <c r="MYA206" s="223"/>
      <c r="MYB206" s="223"/>
      <c r="MYC206" s="223"/>
      <c r="MYD206" s="223"/>
      <c r="MYE206" s="223"/>
      <c r="MYF206" s="223"/>
      <c r="MYG206" s="223"/>
      <c r="MYH206" s="223"/>
      <c r="MYI206" s="223"/>
      <c r="MYJ206" s="223"/>
      <c r="MYK206" s="223"/>
      <c r="MYL206" s="223"/>
      <c r="MYM206" s="223"/>
      <c r="MYN206" s="223"/>
      <c r="MYO206" s="223"/>
      <c r="MYP206" s="223"/>
      <c r="MYQ206" s="223"/>
      <c r="MYR206" s="223"/>
      <c r="MYS206" s="223"/>
      <c r="MYT206" s="223"/>
      <c r="MYU206" s="223"/>
      <c r="MYV206" s="223"/>
      <c r="MYW206" s="223"/>
      <c r="MYX206" s="223"/>
      <c r="MYY206" s="223"/>
      <c r="MYZ206" s="223"/>
      <c r="MZA206" s="223"/>
      <c r="MZB206" s="223"/>
      <c r="MZC206" s="223"/>
      <c r="MZD206" s="223"/>
      <c r="MZE206" s="223"/>
      <c r="MZF206" s="223"/>
      <c r="MZG206" s="223"/>
      <c r="MZH206" s="223"/>
      <c r="MZI206" s="223"/>
      <c r="MZJ206" s="223"/>
      <c r="MZK206" s="223"/>
      <c r="MZL206" s="223"/>
      <c r="MZM206" s="223"/>
      <c r="MZN206" s="223"/>
      <c r="MZO206" s="223"/>
      <c r="MZP206" s="223"/>
      <c r="MZQ206" s="223"/>
      <c r="MZR206" s="223"/>
      <c r="MZS206" s="223"/>
      <c r="MZT206" s="223"/>
      <c r="MZU206" s="223"/>
      <c r="MZV206" s="223"/>
      <c r="MZW206" s="223"/>
      <c r="MZX206" s="223"/>
      <c r="MZY206" s="223"/>
      <c r="MZZ206" s="223"/>
      <c r="NAA206" s="223"/>
      <c r="NAB206" s="223"/>
      <c r="NAC206" s="223"/>
      <c r="NAD206" s="223"/>
      <c r="NAE206" s="223"/>
      <c r="NAF206" s="223"/>
      <c r="NAG206" s="223"/>
      <c r="NAH206" s="223"/>
      <c r="NAI206" s="223"/>
      <c r="NAJ206" s="223"/>
      <c r="NAK206" s="223"/>
      <c r="NAL206" s="223"/>
      <c r="NAM206" s="223"/>
      <c r="NAN206" s="223"/>
      <c r="NAO206" s="223"/>
      <c r="NAP206" s="223"/>
      <c r="NAQ206" s="223"/>
      <c r="NAR206" s="223"/>
      <c r="NAS206" s="223"/>
      <c r="NAT206" s="223"/>
      <c r="NAU206" s="223"/>
      <c r="NAV206" s="223"/>
      <c r="NAW206" s="223"/>
      <c r="NAX206" s="223"/>
      <c r="NAY206" s="223"/>
      <c r="NAZ206" s="223"/>
      <c r="NBA206" s="223"/>
      <c r="NBB206" s="223"/>
      <c r="NBC206" s="223"/>
      <c r="NBD206" s="223"/>
      <c r="NBE206" s="223"/>
      <c r="NBF206" s="223"/>
      <c r="NBG206" s="223"/>
      <c r="NBH206" s="223"/>
      <c r="NBI206" s="223"/>
      <c r="NBJ206" s="223"/>
      <c r="NBK206" s="223"/>
      <c r="NBL206" s="223"/>
      <c r="NBM206" s="223"/>
      <c r="NBN206" s="223"/>
      <c r="NBO206" s="223"/>
      <c r="NBP206" s="223"/>
      <c r="NBQ206" s="223"/>
      <c r="NBR206" s="223"/>
      <c r="NBS206" s="223"/>
      <c r="NBT206" s="223"/>
      <c r="NBU206" s="223"/>
      <c r="NBV206" s="223"/>
      <c r="NBW206" s="223"/>
      <c r="NBX206" s="223"/>
      <c r="NBY206" s="223"/>
      <c r="NBZ206" s="223"/>
      <c r="NCA206" s="223"/>
      <c r="NCB206" s="223"/>
      <c r="NCC206" s="223"/>
      <c r="NCD206" s="223"/>
      <c r="NCE206" s="223"/>
      <c r="NCF206" s="223"/>
      <c r="NCG206" s="223"/>
      <c r="NCH206" s="223"/>
      <c r="NCI206" s="223"/>
      <c r="NCJ206" s="223"/>
      <c r="NCK206" s="223"/>
      <c r="NCL206" s="223"/>
      <c r="NCM206" s="223"/>
      <c r="NCN206" s="223"/>
      <c r="NCO206" s="223"/>
      <c r="NCP206" s="223"/>
      <c r="NCQ206" s="223"/>
      <c r="NCR206" s="223"/>
      <c r="NCS206" s="223"/>
      <c r="NCT206" s="223"/>
      <c r="NCU206" s="223"/>
      <c r="NCV206" s="223"/>
      <c r="NCW206" s="223"/>
      <c r="NCX206" s="223"/>
      <c r="NCY206" s="223"/>
      <c r="NCZ206" s="223"/>
      <c r="NDA206" s="223"/>
      <c r="NDB206" s="223"/>
      <c r="NDC206" s="223"/>
      <c r="NDD206" s="223"/>
      <c r="NDE206" s="223"/>
      <c r="NDF206" s="223"/>
      <c r="NDG206" s="223"/>
      <c r="NDH206" s="223"/>
      <c r="NDI206" s="223"/>
      <c r="NDJ206" s="223"/>
      <c r="NDK206" s="223"/>
      <c r="NDL206" s="223"/>
      <c r="NDM206" s="223"/>
      <c r="NDN206" s="223"/>
      <c r="NDO206" s="223"/>
      <c r="NDP206" s="223"/>
      <c r="NDQ206" s="223"/>
      <c r="NDR206" s="223"/>
      <c r="NDS206" s="223"/>
      <c r="NDT206" s="223"/>
      <c r="NDU206" s="223"/>
      <c r="NDV206" s="223"/>
      <c r="NDW206" s="223"/>
      <c r="NDX206" s="223"/>
      <c r="NDY206" s="223"/>
      <c r="NDZ206" s="223"/>
      <c r="NEA206" s="223"/>
      <c r="NEB206" s="223"/>
      <c r="NEC206" s="223"/>
      <c r="NED206" s="223"/>
      <c r="NEE206" s="223"/>
      <c r="NEF206" s="223"/>
      <c r="NEG206" s="223"/>
      <c r="NEH206" s="223"/>
      <c r="NEI206" s="223"/>
      <c r="NEJ206" s="223"/>
      <c r="NEK206" s="223"/>
      <c r="NEL206" s="223"/>
      <c r="NEM206" s="223"/>
      <c r="NEN206" s="223"/>
      <c r="NEO206" s="223"/>
      <c r="NEP206" s="223"/>
      <c r="NEQ206" s="223"/>
      <c r="NER206" s="223"/>
      <c r="NES206" s="223"/>
      <c r="NET206" s="223"/>
      <c r="NEU206" s="223"/>
      <c r="NEV206" s="223"/>
      <c r="NEW206" s="223"/>
      <c r="NEX206" s="223"/>
      <c r="NEY206" s="223"/>
      <c r="NEZ206" s="223"/>
      <c r="NFA206" s="223"/>
      <c r="NFB206" s="223"/>
      <c r="NFC206" s="223"/>
      <c r="NFD206" s="223"/>
      <c r="NFE206" s="223"/>
      <c r="NFF206" s="223"/>
      <c r="NFG206" s="223"/>
      <c r="NFH206" s="223"/>
      <c r="NFI206" s="223"/>
      <c r="NFJ206" s="223"/>
      <c r="NFK206" s="223"/>
      <c r="NFL206" s="223"/>
      <c r="NFM206" s="223"/>
      <c r="NFN206" s="223"/>
      <c r="NFO206" s="223"/>
      <c r="NFP206" s="223"/>
      <c r="NFQ206" s="223"/>
      <c r="NFR206" s="223"/>
      <c r="NFS206" s="223"/>
      <c r="NFT206" s="223"/>
      <c r="NFU206" s="223"/>
      <c r="NFV206" s="223"/>
      <c r="NFW206" s="223"/>
      <c r="NFX206" s="223"/>
      <c r="NFY206" s="223"/>
      <c r="NFZ206" s="223"/>
      <c r="NGA206" s="223"/>
      <c r="NGB206" s="223"/>
      <c r="NGC206" s="223"/>
      <c r="NGD206" s="223"/>
      <c r="NGE206" s="223"/>
      <c r="NGF206" s="223"/>
      <c r="NGG206" s="223"/>
      <c r="NGH206" s="223"/>
      <c r="NGI206" s="223"/>
      <c r="NGJ206" s="223"/>
      <c r="NGK206" s="223"/>
      <c r="NGL206" s="223"/>
      <c r="NGM206" s="223"/>
      <c r="NGN206" s="223"/>
      <c r="NGO206" s="223"/>
      <c r="NGP206" s="223"/>
      <c r="NGQ206" s="223"/>
      <c r="NGR206" s="223"/>
      <c r="NGS206" s="223"/>
      <c r="NGT206" s="223"/>
      <c r="NGU206" s="223"/>
      <c r="NGV206" s="223"/>
      <c r="NGW206" s="223"/>
      <c r="NGX206" s="223"/>
      <c r="NGY206" s="223"/>
      <c r="NGZ206" s="223"/>
      <c r="NHA206" s="223"/>
      <c r="NHB206" s="223"/>
      <c r="NHC206" s="223"/>
      <c r="NHD206" s="223"/>
      <c r="NHE206" s="223"/>
      <c r="NHF206" s="223"/>
      <c r="NHG206" s="223"/>
      <c r="NHH206" s="223"/>
      <c r="NHI206" s="223"/>
      <c r="NHJ206" s="223"/>
      <c r="NHK206" s="223"/>
      <c r="NHL206" s="223"/>
      <c r="NHM206" s="223"/>
      <c r="NHN206" s="223"/>
      <c r="NHO206" s="223"/>
      <c r="NHP206" s="223"/>
      <c r="NHQ206" s="223"/>
      <c r="NHR206" s="223"/>
      <c r="NHS206" s="223"/>
      <c r="NHT206" s="223"/>
      <c r="NHU206" s="223"/>
      <c r="NHV206" s="223"/>
      <c r="NHW206" s="223"/>
      <c r="NHX206" s="223"/>
      <c r="NHY206" s="223"/>
      <c r="NHZ206" s="223"/>
      <c r="NIA206" s="223"/>
      <c r="NIB206" s="223"/>
      <c r="NIC206" s="223"/>
      <c r="NID206" s="223"/>
      <c r="NIE206" s="223"/>
      <c r="NIF206" s="223"/>
      <c r="NIG206" s="223"/>
      <c r="NIH206" s="223"/>
      <c r="NII206" s="223"/>
      <c r="NIJ206" s="223"/>
      <c r="NIK206" s="223"/>
      <c r="NIL206" s="223"/>
      <c r="NIM206" s="223"/>
      <c r="NIN206" s="223"/>
      <c r="NIO206" s="223"/>
      <c r="NIP206" s="223"/>
      <c r="NIQ206" s="223"/>
      <c r="NIR206" s="223"/>
      <c r="NIS206" s="223"/>
      <c r="NIT206" s="223"/>
      <c r="NIU206" s="223"/>
      <c r="NIV206" s="223"/>
      <c r="NIW206" s="223"/>
      <c r="NIX206" s="223"/>
      <c r="NIY206" s="223"/>
      <c r="NIZ206" s="223"/>
      <c r="NJA206" s="223"/>
      <c r="NJB206" s="223"/>
      <c r="NJC206" s="223"/>
      <c r="NJD206" s="223"/>
      <c r="NJE206" s="223"/>
      <c r="NJF206" s="223"/>
      <c r="NJG206" s="223"/>
      <c r="NJH206" s="223"/>
      <c r="NJI206" s="223"/>
      <c r="NJJ206" s="223"/>
      <c r="NJK206" s="223"/>
      <c r="NJL206" s="223"/>
      <c r="NJM206" s="223"/>
      <c r="NJN206" s="223"/>
      <c r="NJO206" s="223"/>
      <c r="NJP206" s="223"/>
      <c r="NJQ206" s="223"/>
      <c r="NJR206" s="223"/>
      <c r="NJS206" s="223"/>
      <c r="NJT206" s="223"/>
      <c r="NJU206" s="223"/>
      <c r="NJV206" s="223"/>
      <c r="NJW206" s="223"/>
      <c r="NJX206" s="223"/>
      <c r="NJY206" s="223"/>
      <c r="NJZ206" s="223"/>
      <c r="NKA206" s="223"/>
      <c r="NKB206" s="223"/>
      <c r="NKC206" s="223"/>
      <c r="NKD206" s="223"/>
      <c r="NKE206" s="223"/>
      <c r="NKF206" s="223"/>
      <c r="NKG206" s="223"/>
      <c r="NKH206" s="223"/>
      <c r="NKI206" s="223"/>
      <c r="NKJ206" s="223"/>
      <c r="NKK206" s="223"/>
      <c r="NKL206" s="223"/>
      <c r="NKM206" s="223"/>
      <c r="NKN206" s="223"/>
      <c r="NKO206" s="223"/>
      <c r="NKP206" s="223"/>
      <c r="NKQ206" s="223"/>
      <c r="NKR206" s="223"/>
      <c r="NKS206" s="223"/>
      <c r="NKT206" s="223"/>
      <c r="NKU206" s="223"/>
      <c r="NKV206" s="223"/>
      <c r="NKW206" s="223"/>
      <c r="NKX206" s="223"/>
      <c r="NKY206" s="223"/>
      <c r="NKZ206" s="223"/>
      <c r="NLA206" s="223"/>
      <c r="NLB206" s="223"/>
      <c r="NLC206" s="223"/>
      <c r="NLD206" s="223"/>
      <c r="NLE206" s="223"/>
      <c r="NLF206" s="223"/>
      <c r="NLG206" s="223"/>
      <c r="NLH206" s="223"/>
      <c r="NLI206" s="223"/>
      <c r="NLJ206" s="223"/>
      <c r="NLK206" s="223"/>
      <c r="NLL206" s="223"/>
      <c r="NLM206" s="223"/>
      <c r="NLN206" s="223"/>
      <c r="NLO206" s="223"/>
      <c r="NLP206" s="223"/>
      <c r="NLQ206" s="223"/>
      <c r="NLR206" s="223"/>
      <c r="NLS206" s="223"/>
      <c r="NLT206" s="223"/>
      <c r="NLU206" s="223"/>
      <c r="NLV206" s="223"/>
      <c r="NLW206" s="223"/>
      <c r="NLX206" s="223"/>
      <c r="NLY206" s="223"/>
      <c r="NLZ206" s="223"/>
      <c r="NMA206" s="223"/>
      <c r="NMB206" s="223"/>
      <c r="NMC206" s="223"/>
      <c r="NMD206" s="223"/>
      <c r="NME206" s="223"/>
      <c r="NMF206" s="223"/>
      <c r="NMG206" s="223"/>
      <c r="NMH206" s="223"/>
      <c r="NMI206" s="223"/>
      <c r="NMJ206" s="223"/>
      <c r="NMK206" s="223"/>
      <c r="NML206" s="223"/>
      <c r="NMM206" s="223"/>
      <c r="NMN206" s="223"/>
      <c r="NMO206" s="223"/>
      <c r="NMP206" s="223"/>
      <c r="NMQ206" s="223"/>
      <c r="NMR206" s="223"/>
      <c r="NMS206" s="223"/>
      <c r="NMT206" s="223"/>
      <c r="NMU206" s="223"/>
      <c r="NMV206" s="223"/>
      <c r="NMW206" s="223"/>
      <c r="NMX206" s="223"/>
      <c r="NMY206" s="223"/>
      <c r="NMZ206" s="223"/>
      <c r="NNA206" s="223"/>
      <c r="NNB206" s="223"/>
      <c r="NNC206" s="223"/>
      <c r="NND206" s="223"/>
      <c r="NNE206" s="223"/>
      <c r="NNF206" s="223"/>
      <c r="NNG206" s="223"/>
      <c r="NNH206" s="223"/>
      <c r="NNI206" s="223"/>
      <c r="NNJ206" s="223"/>
      <c r="NNK206" s="223"/>
      <c r="NNL206" s="223"/>
      <c r="NNM206" s="223"/>
      <c r="NNN206" s="223"/>
      <c r="NNO206" s="223"/>
      <c r="NNP206" s="223"/>
      <c r="NNQ206" s="223"/>
      <c r="NNR206" s="223"/>
      <c r="NNS206" s="223"/>
      <c r="NNT206" s="223"/>
      <c r="NNU206" s="223"/>
      <c r="NNV206" s="223"/>
      <c r="NNW206" s="223"/>
      <c r="NNX206" s="223"/>
      <c r="NNY206" s="223"/>
      <c r="NNZ206" s="223"/>
      <c r="NOA206" s="223"/>
      <c r="NOB206" s="223"/>
      <c r="NOC206" s="223"/>
      <c r="NOD206" s="223"/>
      <c r="NOE206" s="223"/>
      <c r="NOF206" s="223"/>
      <c r="NOG206" s="223"/>
      <c r="NOH206" s="223"/>
      <c r="NOI206" s="223"/>
      <c r="NOJ206" s="223"/>
      <c r="NOK206" s="223"/>
      <c r="NOL206" s="223"/>
      <c r="NOM206" s="223"/>
      <c r="NON206" s="223"/>
      <c r="NOO206" s="223"/>
      <c r="NOP206" s="223"/>
      <c r="NOQ206" s="223"/>
      <c r="NOR206" s="223"/>
      <c r="NOS206" s="223"/>
      <c r="NOT206" s="223"/>
      <c r="NOU206" s="223"/>
      <c r="NOV206" s="223"/>
      <c r="NOW206" s="223"/>
      <c r="NOX206" s="223"/>
      <c r="NOY206" s="223"/>
      <c r="NOZ206" s="223"/>
      <c r="NPA206" s="223"/>
      <c r="NPB206" s="223"/>
      <c r="NPC206" s="223"/>
      <c r="NPD206" s="223"/>
      <c r="NPE206" s="223"/>
      <c r="NPF206" s="223"/>
      <c r="NPG206" s="223"/>
      <c r="NPH206" s="223"/>
      <c r="NPI206" s="223"/>
      <c r="NPJ206" s="223"/>
      <c r="NPK206" s="223"/>
      <c r="NPL206" s="223"/>
      <c r="NPM206" s="223"/>
      <c r="NPN206" s="223"/>
      <c r="NPO206" s="223"/>
      <c r="NPP206" s="223"/>
      <c r="NPQ206" s="223"/>
      <c r="NPR206" s="223"/>
      <c r="NPS206" s="223"/>
      <c r="NPT206" s="223"/>
      <c r="NPU206" s="223"/>
      <c r="NPV206" s="223"/>
      <c r="NPW206" s="223"/>
      <c r="NPX206" s="223"/>
      <c r="NPY206" s="223"/>
      <c r="NPZ206" s="223"/>
      <c r="NQA206" s="223"/>
      <c r="NQB206" s="223"/>
      <c r="NQC206" s="223"/>
      <c r="NQD206" s="223"/>
      <c r="NQE206" s="223"/>
      <c r="NQF206" s="223"/>
      <c r="NQG206" s="223"/>
      <c r="NQH206" s="223"/>
      <c r="NQI206" s="223"/>
      <c r="NQJ206" s="223"/>
      <c r="NQK206" s="223"/>
      <c r="NQL206" s="223"/>
      <c r="NQM206" s="223"/>
      <c r="NQN206" s="223"/>
      <c r="NQO206" s="223"/>
      <c r="NQP206" s="223"/>
      <c r="NQQ206" s="223"/>
      <c r="NQR206" s="223"/>
      <c r="NQS206" s="223"/>
      <c r="NQT206" s="223"/>
      <c r="NQU206" s="223"/>
      <c r="NQV206" s="223"/>
      <c r="NQW206" s="223"/>
      <c r="NQX206" s="223"/>
      <c r="NQY206" s="223"/>
      <c r="NQZ206" s="223"/>
      <c r="NRA206" s="223"/>
      <c r="NRB206" s="223"/>
      <c r="NRC206" s="223"/>
      <c r="NRD206" s="223"/>
      <c r="NRE206" s="223"/>
      <c r="NRF206" s="223"/>
      <c r="NRG206" s="223"/>
      <c r="NRH206" s="223"/>
      <c r="NRI206" s="223"/>
      <c r="NRJ206" s="223"/>
      <c r="NRK206" s="223"/>
      <c r="NRL206" s="223"/>
      <c r="NRM206" s="223"/>
      <c r="NRN206" s="223"/>
      <c r="NRO206" s="223"/>
      <c r="NRP206" s="223"/>
      <c r="NRQ206" s="223"/>
      <c r="NRR206" s="223"/>
      <c r="NRS206" s="223"/>
      <c r="NRT206" s="223"/>
      <c r="NRU206" s="223"/>
      <c r="NRV206" s="223"/>
      <c r="NRW206" s="223"/>
      <c r="NRX206" s="223"/>
      <c r="NRY206" s="223"/>
      <c r="NRZ206" s="223"/>
      <c r="NSA206" s="223"/>
      <c r="NSB206" s="223"/>
      <c r="NSC206" s="223"/>
      <c r="NSD206" s="223"/>
      <c r="NSE206" s="223"/>
      <c r="NSF206" s="223"/>
      <c r="NSG206" s="223"/>
      <c r="NSH206" s="223"/>
      <c r="NSI206" s="223"/>
      <c r="NSJ206" s="223"/>
      <c r="NSK206" s="223"/>
      <c r="NSL206" s="223"/>
      <c r="NSM206" s="223"/>
      <c r="NSN206" s="223"/>
      <c r="NSO206" s="223"/>
      <c r="NSP206" s="223"/>
      <c r="NSQ206" s="223"/>
      <c r="NSR206" s="223"/>
      <c r="NSS206" s="223"/>
      <c r="NST206" s="223"/>
      <c r="NSU206" s="223"/>
      <c r="NSV206" s="223"/>
      <c r="NSW206" s="223"/>
      <c r="NSX206" s="223"/>
      <c r="NSY206" s="223"/>
      <c r="NSZ206" s="223"/>
      <c r="NTA206" s="223"/>
      <c r="NTB206" s="223"/>
      <c r="NTC206" s="223"/>
      <c r="NTD206" s="223"/>
      <c r="NTE206" s="223"/>
      <c r="NTF206" s="223"/>
      <c r="NTG206" s="223"/>
      <c r="NTH206" s="223"/>
      <c r="NTI206" s="223"/>
      <c r="NTJ206" s="223"/>
      <c r="NTK206" s="223"/>
      <c r="NTL206" s="223"/>
      <c r="NTM206" s="223"/>
      <c r="NTN206" s="223"/>
      <c r="NTO206" s="223"/>
      <c r="NTP206" s="223"/>
      <c r="NTQ206" s="223"/>
      <c r="NTR206" s="223"/>
      <c r="NTS206" s="223"/>
      <c r="NTT206" s="223"/>
      <c r="NTU206" s="223"/>
      <c r="NTV206" s="223"/>
      <c r="NTW206" s="223"/>
      <c r="NTX206" s="223"/>
      <c r="NTY206" s="223"/>
      <c r="NTZ206" s="223"/>
      <c r="NUA206" s="223"/>
      <c r="NUB206" s="223"/>
      <c r="NUC206" s="223"/>
      <c r="NUD206" s="223"/>
      <c r="NUE206" s="223"/>
      <c r="NUF206" s="223"/>
      <c r="NUG206" s="223"/>
      <c r="NUH206" s="223"/>
      <c r="NUI206" s="223"/>
      <c r="NUJ206" s="223"/>
      <c r="NUK206" s="223"/>
      <c r="NUL206" s="223"/>
      <c r="NUM206" s="223"/>
      <c r="NUN206" s="223"/>
      <c r="NUO206" s="223"/>
      <c r="NUP206" s="223"/>
      <c r="NUQ206" s="223"/>
      <c r="NUR206" s="223"/>
      <c r="NUS206" s="223"/>
      <c r="NUT206" s="223"/>
      <c r="NUU206" s="223"/>
      <c r="NUV206" s="223"/>
      <c r="NUW206" s="223"/>
      <c r="NUX206" s="223"/>
      <c r="NUY206" s="223"/>
      <c r="NUZ206" s="223"/>
      <c r="NVA206" s="223"/>
      <c r="NVB206" s="223"/>
      <c r="NVC206" s="223"/>
      <c r="NVD206" s="223"/>
      <c r="NVE206" s="223"/>
      <c r="NVF206" s="223"/>
      <c r="NVG206" s="223"/>
      <c r="NVH206" s="223"/>
      <c r="NVI206" s="223"/>
      <c r="NVJ206" s="223"/>
      <c r="NVK206" s="223"/>
      <c r="NVL206" s="223"/>
      <c r="NVM206" s="223"/>
      <c r="NVN206" s="223"/>
      <c r="NVO206" s="223"/>
      <c r="NVP206" s="223"/>
      <c r="NVQ206" s="223"/>
      <c r="NVR206" s="223"/>
      <c r="NVS206" s="223"/>
      <c r="NVT206" s="223"/>
      <c r="NVU206" s="223"/>
      <c r="NVV206" s="223"/>
      <c r="NVW206" s="223"/>
      <c r="NVX206" s="223"/>
      <c r="NVY206" s="223"/>
      <c r="NVZ206" s="223"/>
      <c r="NWA206" s="223"/>
      <c r="NWB206" s="223"/>
      <c r="NWC206" s="223"/>
      <c r="NWD206" s="223"/>
      <c r="NWE206" s="223"/>
      <c r="NWF206" s="223"/>
      <c r="NWG206" s="223"/>
      <c r="NWH206" s="223"/>
      <c r="NWI206" s="223"/>
      <c r="NWJ206" s="223"/>
      <c r="NWK206" s="223"/>
      <c r="NWL206" s="223"/>
      <c r="NWM206" s="223"/>
      <c r="NWN206" s="223"/>
      <c r="NWO206" s="223"/>
      <c r="NWP206" s="223"/>
      <c r="NWQ206" s="223"/>
      <c r="NWR206" s="223"/>
      <c r="NWS206" s="223"/>
      <c r="NWT206" s="223"/>
      <c r="NWU206" s="223"/>
      <c r="NWV206" s="223"/>
      <c r="NWW206" s="223"/>
      <c r="NWX206" s="223"/>
      <c r="NWY206" s="223"/>
      <c r="NWZ206" s="223"/>
      <c r="NXA206" s="223"/>
      <c r="NXB206" s="223"/>
      <c r="NXC206" s="223"/>
      <c r="NXD206" s="223"/>
      <c r="NXE206" s="223"/>
      <c r="NXF206" s="223"/>
      <c r="NXG206" s="223"/>
      <c r="NXH206" s="223"/>
      <c r="NXI206" s="223"/>
      <c r="NXJ206" s="223"/>
      <c r="NXK206" s="223"/>
      <c r="NXL206" s="223"/>
      <c r="NXM206" s="223"/>
      <c r="NXN206" s="223"/>
      <c r="NXO206" s="223"/>
      <c r="NXP206" s="223"/>
      <c r="NXQ206" s="223"/>
      <c r="NXR206" s="223"/>
      <c r="NXS206" s="223"/>
      <c r="NXT206" s="223"/>
      <c r="NXU206" s="223"/>
      <c r="NXV206" s="223"/>
      <c r="NXW206" s="223"/>
      <c r="NXX206" s="223"/>
      <c r="NXY206" s="223"/>
      <c r="NXZ206" s="223"/>
      <c r="NYA206" s="223"/>
      <c r="NYB206" s="223"/>
      <c r="NYC206" s="223"/>
      <c r="NYD206" s="223"/>
      <c r="NYE206" s="223"/>
      <c r="NYF206" s="223"/>
      <c r="NYG206" s="223"/>
      <c r="NYH206" s="223"/>
      <c r="NYI206" s="223"/>
      <c r="NYJ206" s="223"/>
      <c r="NYK206" s="223"/>
      <c r="NYL206" s="223"/>
      <c r="NYM206" s="223"/>
      <c r="NYN206" s="223"/>
      <c r="NYO206" s="223"/>
      <c r="NYP206" s="223"/>
      <c r="NYQ206" s="223"/>
      <c r="NYR206" s="223"/>
      <c r="NYS206" s="223"/>
      <c r="NYT206" s="223"/>
      <c r="NYU206" s="223"/>
      <c r="NYV206" s="223"/>
      <c r="NYW206" s="223"/>
      <c r="NYX206" s="223"/>
      <c r="NYY206" s="223"/>
      <c r="NYZ206" s="223"/>
      <c r="NZA206" s="223"/>
      <c r="NZB206" s="223"/>
      <c r="NZC206" s="223"/>
      <c r="NZD206" s="223"/>
      <c r="NZE206" s="223"/>
      <c r="NZF206" s="223"/>
      <c r="NZG206" s="223"/>
      <c r="NZH206" s="223"/>
      <c r="NZI206" s="223"/>
      <c r="NZJ206" s="223"/>
      <c r="NZK206" s="223"/>
      <c r="NZL206" s="223"/>
      <c r="NZM206" s="223"/>
      <c r="NZN206" s="223"/>
      <c r="NZO206" s="223"/>
      <c r="NZP206" s="223"/>
      <c r="NZQ206" s="223"/>
      <c r="NZR206" s="223"/>
      <c r="NZS206" s="223"/>
      <c r="NZT206" s="223"/>
      <c r="NZU206" s="223"/>
      <c r="NZV206" s="223"/>
      <c r="NZW206" s="223"/>
      <c r="NZX206" s="223"/>
      <c r="NZY206" s="223"/>
      <c r="NZZ206" s="223"/>
      <c r="OAA206" s="223"/>
      <c r="OAB206" s="223"/>
      <c r="OAC206" s="223"/>
      <c r="OAD206" s="223"/>
      <c r="OAE206" s="223"/>
      <c r="OAF206" s="223"/>
      <c r="OAG206" s="223"/>
      <c r="OAH206" s="223"/>
      <c r="OAI206" s="223"/>
      <c r="OAJ206" s="223"/>
      <c r="OAK206" s="223"/>
      <c r="OAL206" s="223"/>
      <c r="OAM206" s="223"/>
      <c r="OAN206" s="223"/>
      <c r="OAO206" s="223"/>
      <c r="OAP206" s="223"/>
      <c r="OAQ206" s="223"/>
      <c r="OAR206" s="223"/>
      <c r="OAS206" s="223"/>
      <c r="OAT206" s="223"/>
      <c r="OAU206" s="223"/>
      <c r="OAV206" s="223"/>
      <c r="OAW206" s="223"/>
      <c r="OAX206" s="223"/>
      <c r="OAY206" s="223"/>
      <c r="OAZ206" s="223"/>
      <c r="OBA206" s="223"/>
      <c r="OBB206" s="223"/>
      <c r="OBC206" s="223"/>
      <c r="OBD206" s="223"/>
      <c r="OBE206" s="223"/>
      <c r="OBF206" s="223"/>
      <c r="OBG206" s="223"/>
      <c r="OBH206" s="223"/>
      <c r="OBI206" s="223"/>
      <c r="OBJ206" s="223"/>
      <c r="OBK206" s="223"/>
      <c r="OBL206" s="223"/>
      <c r="OBM206" s="223"/>
      <c r="OBN206" s="223"/>
      <c r="OBO206" s="223"/>
      <c r="OBP206" s="223"/>
      <c r="OBQ206" s="223"/>
      <c r="OBR206" s="223"/>
      <c r="OBS206" s="223"/>
      <c r="OBT206" s="223"/>
      <c r="OBU206" s="223"/>
      <c r="OBV206" s="223"/>
      <c r="OBW206" s="223"/>
      <c r="OBX206" s="223"/>
      <c r="OBY206" s="223"/>
      <c r="OBZ206" s="223"/>
      <c r="OCA206" s="223"/>
      <c r="OCB206" s="223"/>
      <c r="OCC206" s="223"/>
      <c r="OCD206" s="223"/>
      <c r="OCE206" s="223"/>
      <c r="OCF206" s="223"/>
      <c r="OCG206" s="223"/>
      <c r="OCH206" s="223"/>
      <c r="OCI206" s="223"/>
      <c r="OCJ206" s="223"/>
      <c r="OCK206" s="223"/>
      <c r="OCL206" s="223"/>
      <c r="OCM206" s="223"/>
      <c r="OCN206" s="223"/>
      <c r="OCO206" s="223"/>
      <c r="OCP206" s="223"/>
      <c r="OCQ206" s="223"/>
      <c r="OCR206" s="223"/>
      <c r="OCS206" s="223"/>
      <c r="OCT206" s="223"/>
      <c r="OCU206" s="223"/>
      <c r="OCV206" s="223"/>
      <c r="OCW206" s="223"/>
      <c r="OCX206" s="223"/>
      <c r="OCY206" s="223"/>
      <c r="OCZ206" s="223"/>
      <c r="ODA206" s="223"/>
      <c r="ODB206" s="223"/>
      <c r="ODC206" s="223"/>
      <c r="ODD206" s="223"/>
      <c r="ODE206" s="223"/>
      <c r="ODF206" s="223"/>
      <c r="ODG206" s="223"/>
      <c r="ODH206" s="223"/>
      <c r="ODI206" s="223"/>
      <c r="ODJ206" s="223"/>
      <c r="ODK206" s="223"/>
      <c r="ODL206" s="223"/>
      <c r="ODM206" s="223"/>
      <c r="ODN206" s="223"/>
      <c r="ODO206" s="223"/>
      <c r="ODP206" s="223"/>
      <c r="ODQ206" s="223"/>
      <c r="ODR206" s="223"/>
      <c r="ODS206" s="223"/>
      <c r="ODT206" s="223"/>
      <c r="ODU206" s="223"/>
      <c r="ODV206" s="223"/>
      <c r="ODW206" s="223"/>
      <c r="ODX206" s="223"/>
      <c r="ODY206" s="223"/>
      <c r="ODZ206" s="223"/>
      <c r="OEA206" s="223"/>
      <c r="OEB206" s="223"/>
      <c r="OEC206" s="223"/>
      <c r="OED206" s="223"/>
      <c r="OEE206" s="223"/>
      <c r="OEF206" s="223"/>
      <c r="OEG206" s="223"/>
      <c r="OEH206" s="223"/>
      <c r="OEI206" s="223"/>
      <c r="OEJ206" s="223"/>
      <c r="OEK206" s="223"/>
      <c r="OEL206" s="223"/>
      <c r="OEM206" s="223"/>
      <c r="OEN206" s="223"/>
      <c r="OEO206" s="223"/>
      <c r="OEP206" s="223"/>
      <c r="OEQ206" s="223"/>
      <c r="OER206" s="223"/>
      <c r="OES206" s="223"/>
      <c r="OET206" s="223"/>
      <c r="OEU206" s="223"/>
      <c r="OEV206" s="223"/>
      <c r="OEW206" s="223"/>
      <c r="OEX206" s="223"/>
      <c r="OEY206" s="223"/>
      <c r="OEZ206" s="223"/>
      <c r="OFA206" s="223"/>
      <c r="OFB206" s="223"/>
      <c r="OFC206" s="223"/>
      <c r="OFD206" s="223"/>
      <c r="OFE206" s="223"/>
      <c r="OFF206" s="223"/>
      <c r="OFG206" s="223"/>
      <c r="OFH206" s="223"/>
      <c r="OFI206" s="223"/>
      <c r="OFJ206" s="223"/>
      <c r="OFK206" s="223"/>
      <c r="OFL206" s="223"/>
      <c r="OFM206" s="223"/>
      <c r="OFN206" s="223"/>
      <c r="OFO206" s="223"/>
      <c r="OFP206" s="223"/>
      <c r="OFQ206" s="223"/>
      <c r="OFR206" s="223"/>
      <c r="OFS206" s="223"/>
      <c r="OFT206" s="223"/>
      <c r="OFU206" s="223"/>
      <c r="OFV206" s="223"/>
      <c r="OFW206" s="223"/>
      <c r="OFX206" s="223"/>
      <c r="OFY206" s="223"/>
      <c r="OFZ206" s="223"/>
      <c r="OGA206" s="223"/>
      <c r="OGB206" s="223"/>
      <c r="OGC206" s="223"/>
      <c r="OGD206" s="223"/>
      <c r="OGE206" s="223"/>
      <c r="OGF206" s="223"/>
      <c r="OGG206" s="223"/>
      <c r="OGH206" s="223"/>
      <c r="OGI206" s="223"/>
      <c r="OGJ206" s="223"/>
      <c r="OGK206" s="223"/>
      <c r="OGL206" s="223"/>
      <c r="OGM206" s="223"/>
      <c r="OGN206" s="223"/>
      <c r="OGO206" s="223"/>
      <c r="OGP206" s="223"/>
      <c r="OGQ206" s="223"/>
      <c r="OGR206" s="223"/>
      <c r="OGS206" s="223"/>
      <c r="OGT206" s="223"/>
      <c r="OGU206" s="223"/>
      <c r="OGV206" s="223"/>
      <c r="OGW206" s="223"/>
      <c r="OGX206" s="223"/>
      <c r="OGY206" s="223"/>
      <c r="OGZ206" s="223"/>
      <c r="OHA206" s="223"/>
      <c r="OHB206" s="223"/>
      <c r="OHC206" s="223"/>
      <c r="OHD206" s="223"/>
      <c r="OHE206" s="223"/>
      <c r="OHF206" s="223"/>
      <c r="OHG206" s="223"/>
      <c r="OHH206" s="223"/>
      <c r="OHI206" s="223"/>
      <c r="OHJ206" s="223"/>
      <c r="OHK206" s="223"/>
      <c r="OHL206" s="223"/>
      <c r="OHM206" s="223"/>
      <c r="OHN206" s="223"/>
      <c r="OHO206" s="223"/>
      <c r="OHP206" s="223"/>
      <c r="OHQ206" s="223"/>
      <c r="OHR206" s="223"/>
      <c r="OHS206" s="223"/>
      <c r="OHT206" s="223"/>
      <c r="OHU206" s="223"/>
      <c r="OHV206" s="223"/>
      <c r="OHW206" s="223"/>
      <c r="OHX206" s="223"/>
      <c r="OHY206" s="223"/>
      <c r="OHZ206" s="223"/>
      <c r="OIA206" s="223"/>
      <c r="OIB206" s="223"/>
      <c r="OIC206" s="223"/>
      <c r="OID206" s="223"/>
      <c r="OIE206" s="223"/>
      <c r="OIF206" s="223"/>
      <c r="OIG206" s="223"/>
      <c r="OIH206" s="223"/>
      <c r="OII206" s="223"/>
      <c r="OIJ206" s="223"/>
      <c r="OIK206" s="223"/>
      <c r="OIL206" s="223"/>
      <c r="OIM206" s="223"/>
      <c r="OIN206" s="223"/>
      <c r="OIO206" s="223"/>
      <c r="OIP206" s="223"/>
      <c r="OIQ206" s="223"/>
      <c r="OIR206" s="223"/>
      <c r="OIS206" s="223"/>
      <c r="OIT206" s="223"/>
      <c r="OIU206" s="223"/>
      <c r="OIV206" s="223"/>
      <c r="OIW206" s="223"/>
      <c r="OIX206" s="223"/>
      <c r="OIY206" s="223"/>
      <c r="OIZ206" s="223"/>
      <c r="OJA206" s="223"/>
      <c r="OJB206" s="223"/>
      <c r="OJC206" s="223"/>
      <c r="OJD206" s="223"/>
      <c r="OJE206" s="223"/>
      <c r="OJF206" s="223"/>
      <c r="OJG206" s="223"/>
      <c r="OJH206" s="223"/>
      <c r="OJI206" s="223"/>
      <c r="OJJ206" s="223"/>
      <c r="OJK206" s="223"/>
      <c r="OJL206" s="223"/>
      <c r="OJM206" s="223"/>
      <c r="OJN206" s="223"/>
      <c r="OJO206" s="223"/>
      <c r="OJP206" s="223"/>
      <c r="OJQ206" s="223"/>
      <c r="OJR206" s="223"/>
      <c r="OJS206" s="223"/>
      <c r="OJT206" s="223"/>
      <c r="OJU206" s="223"/>
      <c r="OJV206" s="223"/>
      <c r="OJW206" s="223"/>
      <c r="OJX206" s="223"/>
      <c r="OJY206" s="223"/>
      <c r="OJZ206" s="223"/>
      <c r="OKA206" s="223"/>
      <c r="OKB206" s="223"/>
      <c r="OKC206" s="223"/>
      <c r="OKD206" s="223"/>
      <c r="OKE206" s="223"/>
      <c r="OKF206" s="223"/>
      <c r="OKG206" s="223"/>
      <c r="OKH206" s="223"/>
      <c r="OKI206" s="223"/>
      <c r="OKJ206" s="223"/>
      <c r="OKK206" s="223"/>
      <c r="OKL206" s="223"/>
      <c r="OKM206" s="223"/>
      <c r="OKN206" s="223"/>
      <c r="OKO206" s="223"/>
      <c r="OKP206" s="223"/>
      <c r="OKQ206" s="223"/>
      <c r="OKR206" s="223"/>
      <c r="OKS206" s="223"/>
      <c r="OKT206" s="223"/>
      <c r="OKU206" s="223"/>
      <c r="OKV206" s="223"/>
      <c r="OKW206" s="223"/>
      <c r="OKX206" s="223"/>
      <c r="OKY206" s="223"/>
      <c r="OKZ206" s="223"/>
      <c r="OLA206" s="223"/>
      <c r="OLB206" s="223"/>
      <c r="OLC206" s="223"/>
      <c r="OLD206" s="223"/>
      <c r="OLE206" s="223"/>
      <c r="OLF206" s="223"/>
      <c r="OLG206" s="223"/>
      <c r="OLH206" s="223"/>
      <c r="OLI206" s="223"/>
      <c r="OLJ206" s="223"/>
      <c r="OLK206" s="223"/>
      <c r="OLL206" s="223"/>
      <c r="OLM206" s="223"/>
      <c r="OLN206" s="223"/>
      <c r="OLO206" s="223"/>
      <c r="OLP206" s="223"/>
      <c r="OLQ206" s="223"/>
      <c r="OLR206" s="223"/>
      <c r="OLS206" s="223"/>
      <c r="OLT206" s="223"/>
      <c r="OLU206" s="223"/>
      <c r="OLV206" s="223"/>
      <c r="OLW206" s="223"/>
      <c r="OLX206" s="223"/>
      <c r="OLY206" s="223"/>
      <c r="OLZ206" s="223"/>
      <c r="OMA206" s="223"/>
      <c r="OMB206" s="223"/>
      <c r="OMC206" s="223"/>
      <c r="OMD206" s="223"/>
      <c r="OME206" s="223"/>
      <c r="OMF206" s="223"/>
      <c r="OMG206" s="223"/>
      <c r="OMH206" s="223"/>
      <c r="OMI206" s="223"/>
      <c r="OMJ206" s="223"/>
      <c r="OMK206" s="223"/>
      <c r="OML206" s="223"/>
      <c r="OMM206" s="223"/>
      <c r="OMN206" s="223"/>
      <c r="OMO206" s="223"/>
      <c r="OMP206" s="223"/>
      <c r="OMQ206" s="223"/>
      <c r="OMR206" s="223"/>
      <c r="OMS206" s="223"/>
      <c r="OMT206" s="223"/>
      <c r="OMU206" s="223"/>
      <c r="OMV206" s="223"/>
      <c r="OMW206" s="223"/>
      <c r="OMX206" s="223"/>
      <c r="OMY206" s="223"/>
      <c r="OMZ206" s="223"/>
      <c r="ONA206" s="223"/>
      <c r="ONB206" s="223"/>
      <c r="ONC206" s="223"/>
      <c r="OND206" s="223"/>
      <c r="ONE206" s="223"/>
      <c r="ONF206" s="223"/>
      <c r="ONG206" s="223"/>
      <c r="ONH206" s="223"/>
      <c r="ONI206" s="223"/>
      <c r="ONJ206" s="223"/>
      <c r="ONK206" s="223"/>
      <c r="ONL206" s="223"/>
      <c r="ONM206" s="223"/>
      <c r="ONN206" s="223"/>
      <c r="ONO206" s="223"/>
      <c r="ONP206" s="223"/>
      <c r="ONQ206" s="223"/>
      <c r="ONR206" s="223"/>
      <c r="ONS206" s="223"/>
      <c r="ONT206" s="223"/>
      <c r="ONU206" s="223"/>
      <c r="ONV206" s="223"/>
      <c r="ONW206" s="223"/>
      <c r="ONX206" s="223"/>
      <c r="ONY206" s="223"/>
      <c r="ONZ206" s="223"/>
      <c r="OOA206" s="223"/>
      <c r="OOB206" s="223"/>
      <c r="OOC206" s="223"/>
      <c r="OOD206" s="223"/>
      <c r="OOE206" s="223"/>
      <c r="OOF206" s="223"/>
      <c r="OOG206" s="223"/>
      <c r="OOH206" s="223"/>
      <c r="OOI206" s="223"/>
      <c r="OOJ206" s="223"/>
      <c r="OOK206" s="223"/>
      <c r="OOL206" s="223"/>
      <c r="OOM206" s="223"/>
      <c r="OON206" s="223"/>
      <c r="OOO206" s="223"/>
      <c r="OOP206" s="223"/>
      <c r="OOQ206" s="223"/>
      <c r="OOR206" s="223"/>
      <c r="OOS206" s="223"/>
      <c r="OOT206" s="223"/>
      <c r="OOU206" s="223"/>
      <c r="OOV206" s="223"/>
      <c r="OOW206" s="223"/>
      <c r="OOX206" s="223"/>
      <c r="OOY206" s="223"/>
      <c r="OOZ206" s="223"/>
      <c r="OPA206" s="223"/>
      <c r="OPB206" s="223"/>
      <c r="OPC206" s="223"/>
      <c r="OPD206" s="223"/>
      <c r="OPE206" s="223"/>
      <c r="OPF206" s="223"/>
      <c r="OPG206" s="223"/>
      <c r="OPH206" s="223"/>
      <c r="OPI206" s="223"/>
      <c r="OPJ206" s="223"/>
      <c r="OPK206" s="223"/>
      <c r="OPL206" s="223"/>
      <c r="OPM206" s="223"/>
      <c r="OPN206" s="223"/>
      <c r="OPO206" s="223"/>
      <c r="OPP206" s="223"/>
      <c r="OPQ206" s="223"/>
      <c r="OPR206" s="223"/>
      <c r="OPS206" s="223"/>
      <c r="OPT206" s="223"/>
      <c r="OPU206" s="223"/>
      <c r="OPV206" s="223"/>
      <c r="OPW206" s="223"/>
      <c r="OPX206" s="223"/>
      <c r="OPY206" s="223"/>
      <c r="OPZ206" s="223"/>
      <c r="OQA206" s="223"/>
      <c r="OQB206" s="223"/>
      <c r="OQC206" s="223"/>
      <c r="OQD206" s="223"/>
      <c r="OQE206" s="223"/>
      <c r="OQF206" s="223"/>
      <c r="OQG206" s="223"/>
      <c r="OQH206" s="223"/>
      <c r="OQI206" s="223"/>
      <c r="OQJ206" s="223"/>
      <c r="OQK206" s="223"/>
      <c r="OQL206" s="223"/>
      <c r="OQM206" s="223"/>
      <c r="OQN206" s="223"/>
      <c r="OQO206" s="223"/>
      <c r="OQP206" s="223"/>
      <c r="OQQ206" s="223"/>
      <c r="OQR206" s="223"/>
      <c r="OQS206" s="223"/>
      <c r="OQT206" s="223"/>
      <c r="OQU206" s="223"/>
      <c r="OQV206" s="223"/>
      <c r="OQW206" s="223"/>
      <c r="OQX206" s="223"/>
      <c r="OQY206" s="223"/>
      <c r="OQZ206" s="223"/>
      <c r="ORA206" s="223"/>
      <c r="ORB206" s="223"/>
      <c r="ORC206" s="223"/>
      <c r="ORD206" s="223"/>
      <c r="ORE206" s="223"/>
      <c r="ORF206" s="223"/>
      <c r="ORG206" s="223"/>
      <c r="ORH206" s="223"/>
      <c r="ORI206" s="223"/>
      <c r="ORJ206" s="223"/>
      <c r="ORK206" s="223"/>
      <c r="ORL206" s="223"/>
      <c r="ORM206" s="223"/>
      <c r="ORN206" s="223"/>
      <c r="ORO206" s="223"/>
      <c r="ORP206" s="223"/>
      <c r="ORQ206" s="223"/>
      <c r="ORR206" s="223"/>
      <c r="ORS206" s="223"/>
      <c r="ORT206" s="223"/>
      <c r="ORU206" s="223"/>
      <c r="ORV206" s="223"/>
      <c r="ORW206" s="223"/>
      <c r="ORX206" s="223"/>
      <c r="ORY206" s="223"/>
      <c r="ORZ206" s="223"/>
      <c r="OSA206" s="223"/>
      <c r="OSB206" s="223"/>
      <c r="OSC206" s="223"/>
      <c r="OSD206" s="223"/>
      <c r="OSE206" s="223"/>
      <c r="OSF206" s="223"/>
      <c r="OSG206" s="223"/>
      <c r="OSH206" s="223"/>
      <c r="OSI206" s="223"/>
      <c r="OSJ206" s="223"/>
      <c r="OSK206" s="223"/>
      <c r="OSL206" s="223"/>
      <c r="OSM206" s="223"/>
      <c r="OSN206" s="223"/>
      <c r="OSO206" s="223"/>
      <c r="OSP206" s="223"/>
      <c r="OSQ206" s="223"/>
      <c r="OSR206" s="223"/>
      <c r="OSS206" s="223"/>
      <c r="OST206" s="223"/>
      <c r="OSU206" s="223"/>
      <c r="OSV206" s="223"/>
      <c r="OSW206" s="223"/>
      <c r="OSX206" s="223"/>
      <c r="OSY206" s="223"/>
      <c r="OSZ206" s="223"/>
      <c r="OTA206" s="223"/>
      <c r="OTB206" s="223"/>
      <c r="OTC206" s="223"/>
      <c r="OTD206" s="223"/>
      <c r="OTE206" s="223"/>
      <c r="OTF206" s="223"/>
      <c r="OTG206" s="223"/>
      <c r="OTH206" s="223"/>
      <c r="OTI206" s="223"/>
      <c r="OTJ206" s="223"/>
      <c r="OTK206" s="223"/>
      <c r="OTL206" s="223"/>
      <c r="OTM206" s="223"/>
      <c r="OTN206" s="223"/>
      <c r="OTO206" s="223"/>
      <c r="OTP206" s="223"/>
      <c r="OTQ206" s="223"/>
      <c r="OTR206" s="223"/>
      <c r="OTS206" s="223"/>
      <c r="OTT206" s="223"/>
      <c r="OTU206" s="223"/>
      <c r="OTV206" s="223"/>
      <c r="OTW206" s="223"/>
      <c r="OTX206" s="223"/>
      <c r="OTY206" s="223"/>
      <c r="OTZ206" s="223"/>
      <c r="OUA206" s="223"/>
      <c r="OUB206" s="223"/>
      <c r="OUC206" s="223"/>
      <c r="OUD206" s="223"/>
      <c r="OUE206" s="223"/>
      <c r="OUF206" s="223"/>
      <c r="OUG206" s="223"/>
      <c r="OUH206" s="223"/>
      <c r="OUI206" s="223"/>
      <c r="OUJ206" s="223"/>
      <c r="OUK206" s="223"/>
      <c r="OUL206" s="223"/>
      <c r="OUM206" s="223"/>
      <c r="OUN206" s="223"/>
      <c r="OUO206" s="223"/>
      <c r="OUP206" s="223"/>
      <c r="OUQ206" s="223"/>
      <c r="OUR206" s="223"/>
      <c r="OUS206" s="223"/>
      <c r="OUT206" s="223"/>
      <c r="OUU206" s="223"/>
      <c r="OUV206" s="223"/>
      <c r="OUW206" s="223"/>
      <c r="OUX206" s="223"/>
      <c r="OUY206" s="223"/>
      <c r="OUZ206" s="223"/>
      <c r="OVA206" s="223"/>
      <c r="OVB206" s="223"/>
      <c r="OVC206" s="223"/>
      <c r="OVD206" s="223"/>
      <c r="OVE206" s="223"/>
      <c r="OVF206" s="223"/>
      <c r="OVG206" s="223"/>
      <c r="OVH206" s="223"/>
      <c r="OVI206" s="223"/>
      <c r="OVJ206" s="223"/>
      <c r="OVK206" s="223"/>
      <c r="OVL206" s="223"/>
      <c r="OVM206" s="223"/>
      <c r="OVN206" s="223"/>
      <c r="OVO206" s="223"/>
      <c r="OVP206" s="223"/>
      <c r="OVQ206" s="223"/>
      <c r="OVR206" s="223"/>
      <c r="OVS206" s="223"/>
      <c r="OVT206" s="223"/>
      <c r="OVU206" s="223"/>
      <c r="OVV206" s="223"/>
      <c r="OVW206" s="223"/>
      <c r="OVX206" s="223"/>
      <c r="OVY206" s="223"/>
      <c r="OVZ206" s="223"/>
      <c r="OWA206" s="223"/>
      <c r="OWB206" s="223"/>
      <c r="OWC206" s="223"/>
      <c r="OWD206" s="223"/>
      <c r="OWE206" s="223"/>
      <c r="OWF206" s="223"/>
      <c r="OWG206" s="223"/>
      <c r="OWH206" s="223"/>
      <c r="OWI206" s="223"/>
      <c r="OWJ206" s="223"/>
      <c r="OWK206" s="223"/>
      <c r="OWL206" s="223"/>
      <c r="OWM206" s="223"/>
      <c r="OWN206" s="223"/>
      <c r="OWO206" s="223"/>
      <c r="OWP206" s="223"/>
      <c r="OWQ206" s="223"/>
      <c r="OWR206" s="223"/>
      <c r="OWS206" s="223"/>
      <c r="OWT206" s="223"/>
      <c r="OWU206" s="223"/>
      <c r="OWV206" s="223"/>
      <c r="OWW206" s="223"/>
      <c r="OWX206" s="223"/>
      <c r="OWY206" s="223"/>
      <c r="OWZ206" s="223"/>
      <c r="OXA206" s="223"/>
      <c r="OXB206" s="223"/>
      <c r="OXC206" s="223"/>
      <c r="OXD206" s="223"/>
      <c r="OXE206" s="223"/>
      <c r="OXF206" s="223"/>
      <c r="OXG206" s="223"/>
      <c r="OXH206" s="223"/>
      <c r="OXI206" s="223"/>
      <c r="OXJ206" s="223"/>
      <c r="OXK206" s="223"/>
      <c r="OXL206" s="223"/>
      <c r="OXM206" s="223"/>
      <c r="OXN206" s="223"/>
      <c r="OXO206" s="223"/>
      <c r="OXP206" s="223"/>
      <c r="OXQ206" s="223"/>
      <c r="OXR206" s="223"/>
      <c r="OXS206" s="223"/>
      <c r="OXT206" s="223"/>
      <c r="OXU206" s="223"/>
      <c r="OXV206" s="223"/>
      <c r="OXW206" s="223"/>
      <c r="OXX206" s="223"/>
      <c r="OXY206" s="223"/>
      <c r="OXZ206" s="223"/>
      <c r="OYA206" s="223"/>
      <c r="OYB206" s="223"/>
      <c r="OYC206" s="223"/>
      <c r="OYD206" s="223"/>
      <c r="OYE206" s="223"/>
      <c r="OYF206" s="223"/>
      <c r="OYG206" s="223"/>
      <c r="OYH206" s="223"/>
      <c r="OYI206" s="223"/>
      <c r="OYJ206" s="223"/>
      <c r="OYK206" s="223"/>
      <c r="OYL206" s="223"/>
      <c r="OYM206" s="223"/>
      <c r="OYN206" s="223"/>
      <c r="OYO206" s="223"/>
      <c r="OYP206" s="223"/>
      <c r="OYQ206" s="223"/>
      <c r="OYR206" s="223"/>
      <c r="OYS206" s="223"/>
      <c r="OYT206" s="223"/>
      <c r="OYU206" s="223"/>
      <c r="OYV206" s="223"/>
      <c r="OYW206" s="223"/>
      <c r="OYX206" s="223"/>
      <c r="OYY206" s="223"/>
      <c r="OYZ206" s="223"/>
      <c r="OZA206" s="223"/>
      <c r="OZB206" s="223"/>
      <c r="OZC206" s="223"/>
      <c r="OZD206" s="223"/>
      <c r="OZE206" s="223"/>
      <c r="OZF206" s="223"/>
      <c r="OZG206" s="223"/>
      <c r="OZH206" s="223"/>
      <c r="OZI206" s="223"/>
      <c r="OZJ206" s="223"/>
      <c r="OZK206" s="223"/>
      <c r="OZL206" s="223"/>
      <c r="OZM206" s="223"/>
      <c r="OZN206" s="223"/>
      <c r="OZO206" s="223"/>
      <c r="OZP206" s="223"/>
      <c r="OZQ206" s="223"/>
      <c r="OZR206" s="223"/>
      <c r="OZS206" s="223"/>
      <c r="OZT206" s="223"/>
      <c r="OZU206" s="223"/>
      <c r="OZV206" s="223"/>
      <c r="OZW206" s="223"/>
      <c r="OZX206" s="223"/>
      <c r="OZY206" s="223"/>
      <c r="OZZ206" s="223"/>
      <c r="PAA206" s="223"/>
      <c r="PAB206" s="223"/>
      <c r="PAC206" s="223"/>
      <c r="PAD206" s="223"/>
      <c r="PAE206" s="223"/>
      <c r="PAF206" s="223"/>
      <c r="PAG206" s="223"/>
      <c r="PAH206" s="223"/>
      <c r="PAI206" s="223"/>
      <c r="PAJ206" s="223"/>
      <c r="PAK206" s="223"/>
      <c r="PAL206" s="223"/>
      <c r="PAM206" s="223"/>
      <c r="PAN206" s="223"/>
      <c r="PAO206" s="223"/>
      <c r="PAP206" s="223"/>
      <c r="PAQ206" s="223"/>
      <c r="PAR206" s="223"/>
      <c r="PAS206" s="223"/>
      <c r="PAT206" s="223"/>
      <c r="PAU206" s="223"/>
      <c r="PAV206" s="223"/>
      <c r="PAW206" s="223"/>
      <c r="PAX206" s="223"/>
      <c r="PAY206" s="223"/>
      <c r="PAZ206" s="223"/>
      <c r="PBA206" s="223"/>
      <c r="PBB206" s="223"/>
      <c r="PBC206" s="223"/>
      <c r="PBD206" s="223"/>
      <c r="PBE206" s="223"/>
      <c r="PBF206" s="223"/>
      <c r="PBG206" s="223"/>
      <c r="PBH206" s="223"/>
      <c r="PBI206" s="223"/>
      <c r="PBJ206" s="223"/>
      <c r="PBK206" s="223"/>
      <c r="PBL206" s="223"/>
      <c r="PBM206" s="223"/>
      <c r="PBN206" s="223"/>
      <c r="PBO206" s="223"/>
      <c r="PBP206" s="223"/>
      <c r="PBQ206" s="223"/>
      <c r="PBR206" s="223"/>
      <c r="PBS206" s="223"/>
      <c r="PBT206" s="223"/>
      <c r="PBU206" s="223"/>
      <c r="PBV206" s="223"/>
      <c r="PBW206" s="223"/>
      <c r="PBX206" s="223"/>
      <c r="PBY206" s="223"/>
      <c r="PBZ206" s="223"/>
      <c r="PCA206" s="223"/>
      <c r="PCB206" s="223"/>
      <c r="PCC206" s="223"/>
      <c r="PCD206" s="223"/>
      <c r="PCE206" s="223"/>
      <c r="PCF206" s="223"/>
      <c r="PCG206" s="223"/>
      <c r="PCH206" s="223"/>
      <c r="PCI206" s="223"/>
      <c r="PCJ206" s="223"/>
      <c r="PCK206" s="223"/>
      <c r="PCL206" s="223"/>
      <c r="PCM206" s="223"/>
      <c r="PCN206" s="223"/>
      <c r="PCO206" s="223"/>
      <c r="PCP206" s="223"/>
      <c r="PCQ206" s="223"/>
      <c r="PCR206" s="223"/>
      <c r="PCS206" s="223"/>
      <c r="PCT206" s="223"/>
      <c r="PCU206" s="223"/>
      <c r="PCV206" s="223"/>
      <c r="PCW206" s="223"/>
      <c r="PCX206" s="223"/>
      <c r="PCY206" s="223"/>
      <c r="PCZ206" s="223"/>
      <c r="PDA206" s="223"/>
      <c r="PDB206" s="223"/>
      <c r="PDC206" s="223"/>
      <c r="PDD206" s="223"/>
      <c r="PDE206" s="223"/>
      <c r="PDF206" s="223"/>
      <c r="PDG206" s="223"/>
      <c r="PDH206" s="223"/>
      <c r="PDI206" s="223"/>
      <c r="PDJ206" s="223"/>
      <c r="PDK206" s="223"/>
      <c r="PDL206" s="223"/>
      <c r="PDM206" s="223"/>
      <c r="PDN206" s="223"/>
      <c r="PDO206" s="223"/>
      <c r="PDP206" s="223"/>
      <c r="PDQ206" s="223"/>
      <c r="PDR206" s="223"/>
      <c r="PDS206" s="223"/>
      <c r="PDT206" s="223"/>
      <c r="PDU206" s="223"/>
      <c r="PDV206" s="223"/>
      <c r="PDW206" s="223"/>
      <c r="PDX206" s="223"/>
      <c r="PDY206" s="223"/>
      <c r="PDZ206" s="223"/>
      <c r="PEA206" s="223"/>
      <c r="PEB206" s="223"/>
      <c r="PEC206" s="223"/>
      <c r="PED206" s="223"/>
      <c r="PEE206" s="223"/>
      <c r="PEF206" s="223"/>
      <c r="PEG206" s="223"/>
      <c r="PEH206" s="223"/>
      <c r="PEI206" s="223"/>
      <c r="PEJ206" s="223"/>
      <c r="PEK206" s="223"/>
      <c r="PEL206" s="223"/>
      <c r="PEM206" s="223"/>
      <c r="PEN206" s="223"/>
      <c r="PEO206" s="223"/>
      <c r="PEP206" s="223"/>
      <c r="PEQ206" s="223"/>
      <c r="PER206" s="223"/>
      <c r="PES206" s="223"/>
      <c r="PET206" s="223"/>
      <c r="PEU206" s="223"/>
      <c r="PEV206" s="223"/>
      <c r="PEW206" s="223"/>
      <c r="PEX206" s="223"/>
      <c r="PEY206" s="223"/>
      <c r="PEZ206" s="223"/>
      <c r="PFA206" s="223"/>
      <c r="PFB206" s="223"/>
      <c r="PFC206" s="223"/>
      <c r="PFD206" s="223"/>
      <c r="PFE206" s="223"/>
      <c r="PFF206" s="223"/>
      <c r="PFG206" s="223"/>
      <c r="PFH206" s="223"/>
      <c r="PFI206" s="223"/>
      <c r="PFJ206" s="223"/>
      <c r="PFK206" s="223"/>
      <c r="PFL206" s="223"/>
      <c r="PFM206" s="223"/>
      <c r="PFN206" s="223"/>
      <c r="PFO206" s="223"/>
      <c r="PFP206" s="223"/>
      <c r="PFQ206" s="223"/>
      <c r="PFR206" s="223"/>
      <c r="PFS206" s="223"/>
      <c r="PFT206" s="223"/>
      <c r="PFU206" s="223"/>
      <c r="PFV206" s="223"/>
      <c r="PFW206" s="223"/>
      <c r="PFX206" s="223"/>
      <c r="PFY206" s="223"/>
      <c r="PFZ206" s="223"/>
      <c r="PGA206" s="223"/>
      <c r="PGB206" s="223"/>
      <c r="PGC206" s="223"/>
      <c r="PGD206" s="223"/>
      <c r="PGE206" s="223"/>
      <c r="PGF206" s="223"/>
      <c r="PGG206" s="223"/>
      <c r="PGH206" s="223"/>
      <c r="PGI206" s="223"/>
      <c r="PGJ206" s="223"/>
      <c r="PGK206" s="223"/>
      <c r="PGL206" s="223"/>
      <c r="PGM206" s="223"/>
      <c r="PGN206" s="223"/>
      <c r="PGO206" s="223"/>
      <c r="PGP206" s="223"/>
      <c r="PGQ206" s="223"/>
      <c r="PGR206" s="223"/>
      <c r="PGS206" s="223"/>
      <c r="PGT206" s="223"/>
      <c r="PGU206" s="223"/>
      <c r="PGV206" s="223"/>
      <c r="PGW206" s="223"/>
      <c r="PGX206" s="223"/>
      <c r="PGY206" s="223"/>
      <c r="PGZ206" s="223"/>
      <c r="PHA206" s="223"/>
      <c r="PHB206" s="223"/>
      <c r="PHC206" s="223"/>
      <c r="PHD206" s="223"/>
      <c r="PHE206" s="223"/>
      <c r="PHF206" s="223"/>
      <c r="PHG206" s="223"/>
      <c r="PHH206" s="223"/>
      <c r="PHI206" s="223"/>
      <c r="PHJ206" s="223"/>
      <c r="PHK206" s="223"/>
      <c r="PHL206" s="223"/>
      <c r="PHM206" s="223"/>
      <c r="PHN206" s="223"/>
      <c r="PHO206" s="223"/>
      <c r="PHP206" s="223"/>
      <c r="PHQ206" s="223"/>
      <c r="PHR206" s="223"/>
      <c r="PHS206" s="223"/>
      <c r="PHT206" s="223"/>
      <c r="PHU206" s="223"/>
      <c r="PHV206" s="223"/>
      <c r="PHW206" s="223"/>
      <c r="PHX206" s="223"/>
      <c r="PHY206" s="223"/>
      <c r="PHZ206" s="223"/>
      <c r="PIA206" s="223"/>
      <c r="PIB206" s="223"/>
      <c r="PIC206" s="223"/>
      <c r="PID206" s="223"/>
      <c r="PIE206" s="223"/>
      <c r="PIF206" s="223"/>
      <c r="PIG206" s="223"/>
      <c r="PIH206" s="223"/>
      <c r="PII206" s="223"/>
      <c r="PIJ206" s="223"/>
      <c r="PIK206" s="223"/>
      <c r="PIL206" s="223"/>
      <c r="PIM206" s="223"/>
      <c r="PIN206" s="223"/>
      <c r="PIO206" s="223"/>
      <c r="PIP206" s="223"/>
      <c r="PIQ206" s="223"/>
      <c r="PIR206" s="223"/>
      <c r="PIS206" s="223"/>
      <c r="PIT206" s="223"/>
      <c r="PIU206" s="223"/>
      <c r="PIV206" s="223"/>
      <c r="PIW206" s="223"/>
      <c r="PIX206" s="223"/>
      <c r="PIY206" s="223"/>
      <c r="PIZ206" s="223"/>
      <c r="PJA206" s="223"/>
      <c r="PJB206" s="223"/>
      <c r="PJC206" s="223"/>
      <c r="PJD206" s="223"/>
      <c r="PJE206" s="223"/>
      <c r="PJF206" s="223"/>
      <c r="PJG206" s="223"/>
      <c r="PJH206" s="223"/>
      <c r="PJI206" s="223"/>
      <c r="PJJ206" s="223"/>
      <c r="PJK206" s="223"/>
      <c r="PJL206" s="223"/>
      <c r="PJM206" s="223"/>
      <c r="PJN206" s="223"/>
      <c r="PJO206" s="223"/>
      <c r="PJP206" s="223"/>
      <c r="PJQ206" s="223"/>
      <c r="PJR206" s="223"/>
      <c r="PJS206" s="223"/>
      <c r="PJT206" s="223"/>
      <c r="PJU206" s="223"/>
      <c r="PJV206" s="223"/>
      <c r="PJW206" s="223"/>
      <c r="PJX206" s="223"/>
      <c r="PJY206" s="223"/>
      <c r="PJZ206" s="223"/>
      <c r="PKA206" s="223"/>
      <c r="PKB206" s="223"/>
      <c r="PKC206" s="223"/>
      <c r="PKD206" s="223"/>
      <c r="PKE206" s="223"/>
      <c r="PKF206" s="223"/>
      <c r="PKG206" s="223"/>
      <c r="PKH206" s="223"/>
      <c r="PKI206" s="223"/>
      <c r="PKJ206" s="223"/>
      <c r="PKK206" s="223"/>
      <c r="PKL206" s="223"/>
      <c r="PKM206" s="223"/>
      <c r="PKN206" s="223"/>
      <c r="PKO206" s="223"/>
      <c r="PKP206" s="223"/>
      <c r="PKQ206" s="223"/>
      <c r="PKR206" s="223"/>
      <c r="PKS206" s="223"/>
      <c r="PKT206" s="223"/>
      <c r="PKU206" s="223"/>
      <c r="PKV206" s="223"/>
      <c r="PKW206" s="223"/>
      <c r="PKX206" s="223"/>
      <c r="PKY206" s="223"/>
      <c r="PKZ206" s="223"/>
      <c r="PLA206" s="223"/>
      <c r="PLB206" s="223"/>
      <c r="PLC206" s="223"/>
      <c r="PLD206" s="223"/>
      <c r="PLE206" s="223"/>
      <c r="PLF206" s="223"/>
      <c r="PLG206" s="223"/>
      <c r="PLH206" s="223"/>
      <c r="PLI206" s="223"/>
      <c r="PLJ206" s="223"/>
      <c r="PLK206" s="223"/>
      <c r="PLL206" s="223"/>
      <c r="PLM206" s="223"/>
      <c r="PLN206" s="223"/>
      <c r="PLO206" s="223"/>
      <c r="PLP206" s="223"/>
      <c r="PLQ206" s="223"/>
      <c r="PLR206" s="223"/>
      <c r="PLS206" s="223"/>
      <c r="PLT206" s="223"/>
      <c r="PLU206" s="223"/>
      <c r="PLV206" s="223"/>
      <c r="PLW206" s="223"/>
      <c r="PLX206" s="223"/>
      <c r="PLY206" s="223"/>
      <c r="PLZ206" s="223"/>
      <c r="PMA206" s="223"/>
      <c r="PMB206" s="223"/>
      <c r="PMC206" s="223"/>
      <c r="PMD206" s="223"/>
      <c r="PME206" s="223"/>
      <c r="PMF206" s="223"/>
      <c r="PMG206" s="223"/>
      <c r="PMH206" s="223"/>
      <c r="PMI206" s="223"/>
      <c r="PMJ206" s="223"/>
      <c r="PMK206" s="223"/>
      <c r="PML206" s="223"/>
      <c r="PMM206" s="223"/>
      <c r="PMN206" s="223"/>
      <c r="PMO206" s="223"/>
      <c r="PMP206" s="223"/>
      <c r="PMQ206" s="223"/>
      <c r="PMR206" s="223"/>
      <c r="PMS206" s="223"/>
      <c r="PMT206" s="223"/>
      <c r="PMU206" s="223"/>
      <c r="PMV206" s="223"/>
      <c r="PMW206" s="223"/>
      <c r="PMX206" s="223"/>
      <c r="PMY206" s="223"/>
      <c r="PMZ206" s="223"/>
      <c r="PNA206" s="223"/>
      <c r="PNB206" s="223"/>
      <c r="PNC206" s="223"/>
      <c r="PND206" s="223"/>
      <c r="PNE206" s="223"/>
      <c r="PNF206" s="223"/>
      <c r="PNG206" s="223"/>
      <c r="PNH206" s="223"/>
      <c r="PNI206" s="223"/>
      <c r="PNJ206" s="223"/>
      <c r="PNK206" s="223"/>
      <c r="PNL206" s="223"/>
      <c r="PNM206" s="223"/>
      <c r="PNN206" s="223"/>
      <c r="PNO206" s="223"/>
      <c r="PNP206" s="223"/>
      <c r="PNQ206" s="223"/>
      <c r="PNR206" s="223"/>
      <c r="PNS206" s="223"/>
      <c r="PNT206" s="223"/>
      <c r="PNU206" s="223"/>
      <c r="PNV206" s="223"/>
      <c r="PNW206" s="223"/>
      <c r="PNX206" s="223"/>
      <c r="PNY206" s="223"/>
      <c r="PNZ206" s="223"/>
      <c r="POA206" s="223"/>
      <c r="POB206" s="223"/>
      <c r="POC206" s="223"/>
      <c r="POD206" s="223"/>
      <c r="POE206" s="223"/>
      <c r="POF206" s="223"/>
      <c r="POG206" s="223"/>
      <c r="POH206" s="223"/>
      <c r="POI206" s="223"/>
      <c r="POJ206" s="223"/>
      <c r="POK206" s="223"/>
      <c r="POL206" s="223"/>
      <c r="POM206" s="223"/>
      <c r="PON206" s="223"/>
      <c r="POO206" s="223"/>
      <c r="POP206" s="223"/>
      <c r="POQ206" s="223"/>
      <c r="POR206" s="223"/>
      <c r="POS206" s="223"/>
      <c r="POT206" s="223"/>
      <c r="POU206" s="223"/>
      <c r="POV206" s="223"/>
      <c r="POW206" s="223"/>
      <c r="POX206" s="223"/>
      <c r="POY206" s="223"/>
      <c r="POZ206" s="223"/>
      <c r="PPA206" s="223"/>
      <c r="PPB206" s="223"/>
      <c r="PPC206" s="223"/>
      <c r="PPD206" s="223"/>
      <c r="PPE206" s="223"/>
      <c r="PPF206" s="223"/>
      <c r="PPG206" s="223"/>
      <c r="PPH206" s="223"/>
      <c r="PPI206" s="223"/>
      <c r="PPJ206" s="223"/>
      <c r="PPK206" s="223"/>
      <c r="PPL206" s="223"/>
      <c r="PPM206" s="223"/>
      <c r="PPN206" s="223"/>
      <c r="PPO206" s="223"/>
      <c r="PPP206" s="223"/>
      <c r="PPQ206" s="223"/>
      <c r="PPR206" s="223"/>
      <c r="PPS206" s="223"/>
      <c r="PPT206" s="223"/>
      <c r="PPU206" s="223"/>
      <c r="PPV206" s="223"/>
      <c r="PPW206" s="223"/>
      <c r="PPX206" s="223"/>
      <c r="PPY206" s="223"/>
      <c r="PPZ206" s="223"/>
      <c r="PQA206" s="223"/>
      <c r="PQB206" s="223"/>
      <c r="PQC206" s="223"/>
      <c r="PQD206" s="223"/>
      <c r="PQE206" s="223"/>
      <c r="PQF206" s="223"/>
      <c r="PQG206" s="223"/>
      <c r="PQH206" s="223"/>
      <c r="PQI206" s="223"/>
      <c r="PQJ206" s="223"/>
      <c r="PQK206" s="223"/>
      <c r="PQL206" s="223"/>
      <c r="PQM206" s="223"/>
      <c r="PQN206" s="223"/>
      <c r="PQO206" s="223"/>
      <c r="PQP206" s="223"/>
      <c r="PQQ206" s="223"/>
      <c r="PQR206" s="223"/>
      <c r="PQS206" s="223"/>
      <c r="PQT206" s="223"/>
      <c r="PQU206" s="223"/>
      <c r="PQV206" s="223"/>
      <c r="PQW206" s="223"/>
      <c r="PQX206" s="223"/>
      <c r="PQY206" s="223"/>
      <c r="PQZ206" s="223"/>
      <c r="PRA206" s="223"/>
      <c r="PRB206" s="223"/>
      <c r="PRC206" s="223"/>
      <c r="PRD206" s="223"/>
      <c r="PRE206" s="223"/>
      <c r="PRF206" s="223"/>
      <c r="PRG206" s="223"/>
      <c r="PRH206" s="223"/>
      <c r="PRI206" s="223"/>
      <c r="PRJ206" s="223"/>
      <c r="PRK206" s="223"/>
      <c r="PRL206" s="223"/>
      <c r="PRM206" s="223"/>
      <c r="PRN206" s="223"/>
      <c r="PRO206" s="223"/>
      <c r="PRP206" s="223"/>
      <c r="PRQ206" s="223"/>
      <c r="PRR206" s="223"/>
      <c r="PRS206" s="223"/>
      <c r="PRT206" s="223"/>
      <c r="PRU206" s="223"/>
      <c r="PRV206" s="223"/>
      <c r="PRW206" s="223"/>
      <c r="PRX206" s="223"/>
      <c r="PRY206" s="223"/>
      <c r="PRZ206" s="223"/>
      <c r="PSA206" s="223"/>
      <c r="PSB206" s="223"/>
      <c r="PSC206" s="223"/>
      <c r="PSD206" s="223"/>
      <c r="PSE206" s="223"/>
      <c r="PSF206" s="223"/>
      <c r="PSG206" s="223"/>
      <c r="PSH206" s="223"/>
      <c r="PSI206" s="223"/>
      <c r="PSJ206" s="223"/>
      <c r="PSK206" s="223"/>
      <c r="PSL206" s="223"/>
      <c r="PSM206" s="223"/>
      <c r="PSN206" s="223"/>
      <c r="PSO206" s="223"/>
      <c r="PSP206" s="223"/>
      <c r="PSQ206" s="223"/>
      <c r="PSR206" s="223"/>
      <c r="PSS206" s="223"/>
      <c r="PST206" s="223"/>
      <c r="PSU206" s="223"/>
      <c r="PSV206" s="223"/>
      <c r="PSW206" s="223"/>
      <c r="PSX206" s="223"/>
      <c r="PSY206" s="223"/>
      <c r="PSZ206" s="223"/>
      <c r="PTA206" s="223"/>
      <c r="PTB206" s="223"/>
      <c r="PTC206" s="223"/>
      <c r="PTD206" s="223"/>
      <c r="PTE206" s="223"/>
      <c r="PTF206" s="223"/>
      <c r="PTG206" s="223"/>
      <c r="PTH206" s="223"/>
      <c r="PTI206" s="223"/>
      <c r="PTJ206" s="223"/>
      <c r="PTK206" s="223"/>
      <c r="PTL206" s="223"/>
      <c r="PTM206" s="223"/>
      <c r="PTN206" s="223"/>
      <c r="PTO206" s="223"/>
      <c r="PTP206" s="223"/>
      <c r="PTQ206" s="223"/>
      <c r="PTR206" s="223"/>
      <c r="PTS206" s="223"/>
      <c r="PTT206" s="223"/>
      <c r="PTU206" s="223"/>
      <c r="PTV206" s="223"/>
      <c r="PTW206" s="223"/>
      <c r="PTX206" s="223"/>
      <c r="PTY206" s="223"/>
      <c r="PTZ206" s="223"/>
      <c r="PUA206" s="223"/>
      <c r="PUB206" s="223"/>
      <c r="PUC206" s="223"/>
      <c r="PUD206" s="223"/>
      <c r="PUE206" s="223"/>
      <c r="PUF206" s="223"/>
      <c r="PUG206" s="223"/>
      <c r="PUH206" s="223"/>
      <c r="PUI206" s="223"/>
      <c r="PUJ206" s="223"/>
      <c r="PUK206" s="223"/>
      <c r="PUL206" s="223"/>
      <c r="PUM206" s="223"/>
      <c r="PUN206" s="223"/>
      <c r="PUO206" s="223"/>
      <c r="PUP206" s="223"/>
      <c r="PUQ206" s="223"/>
      <c r="PUR206" s="223"/>
      <c r="PUS206" s="223"/>
      <c r="PUT206" s="223"/>
      <c r="PUU206" s="223"/>
      <c r="PUV206" s="223"/>
      <c r="PUW206" s="223"/>
      <c r="PUX206" s="223"/>
      <c r="PUY206" s="223"/>
      <c r="PUZ206" s="223"/>
      <c r="PVA206" s="223"/>
      <c r="PVB206" s="223"/>
      <c r="PVC206" s="223"/>
      <c r="PVD206" s="223"/>
      <c r="PVE206" s="223"/>
      <c r="PVF206" s="223"/>
      <c r="PVG206" s="223"/>
      <c r="PVH206" s="223"/>
      <c r="PVI206" s="223"/>
      <c r="PVJ206" s="223"/>
      <c r="PVK206" s="223"/>
      <c r="PVL206" s="223"/>
      <c r="PVM206" s="223"/>
      <c r="PVN206" s="223"/>
      <c r="PVO206" s="223"/>
      <c r="PVP206" s="223"/>
      <c r="PVQ206" s="223"/>
      <c r="PVR206" s="223"/>
      <c r="PVS206" s="223"/>
      <c r="PVT206" s="223"/>
      <c r="PVU206" s="223"/>
      <c r="PVV206" s="223"/>
      <c r="PVW206" s="223"/>
      <c r="PVX206" s="223"/>
      <c r="PVY206" s="223"/>
      <c r="PVZ206" s="223"/>
      <c r="PWA206" s="223"/>
      <c r="PWB206" s="223"/>
      <c r="PWC206" s="223"/>
      <c r="PWD206" s="223"/>
      <c r="PWE206" s="223"/>
      <c r="PWF206" s="223"/>
      <c r="PWG206" s="223"/>
      <c r="PWH206" s="223"/>
      <c r="PWI206" s="223"/>
      <c r="PWJ206" s="223"/>
      <c r="PWK206" s="223"/>
      <c r="PWL206" s="223"/>
      <c r="PWM206" s="223"/>
      <c r="PWN206" s="223"/>
      <c r="PWO206" s="223"/>
      <c r="PWP206" s="223"/>
      <c r="PWQ206" s="223"/>
      <c r="PWR206" s="223"/>
      <c r="PWS206" s="223"/>
      <c r="PWT206" s="223"/>
      <c r="PWU206" s="223"/>
      <c r="PWV206" s="223"/>
      <c r="PWW206" s="223"/>
      <c r="PWX206" s="223"/>
      <c r="PWY206" s="223"/>
      <c r="PWZ206" s="223"/>
      <c r="PXA206" s="223"/>
      <c r="PXB206" s="223"/>
      <c r="PXC206" s="223"/>
      <c r="PXD206" s="223"/>
      <c r="PXE206" s="223"/>
      <c r="PXF206" s="223"/>
      <c r="PXG206" s="223"/>
      <c r="PXH206" s="223"/>
      <c r="PXI206" s="223"/>
      <c r="PXJ206" s="223"/>
      <c r="PXK206" s="223"/>
      <c r="PXL206" s="223"/>
      <c r="PXM206" s="223"/>
      <c r="PXN206" s="223"/>
      <c r="PXO206" s="223"/>
      <c r="PXP206" s="223"/>
      <c r="PXQ206" s="223"/>
      <c r="PXR206" s="223"/>
      <c r="PXS206" s="223"/>
      <c r="PXT206" s="223"/>
      <c r="PXU206" s="223"/>
      <c r="PXV206" s="223"/>
      <c r="PXW206" s="223"/>
      <c r="PXX206" s="223"/>
      <c r="PXY206" s="223"/>
      <c r="PXZ206" s="223"/>
      <c r="PYA206" s="223"/>
      <c r="PYB206" s="223"/>
      <c r="PYC206" s="223"/>
      <c r="PYD206" s="223"/>
      <c r="PYE206" s="223"/>
      <c r="PYF206" s="223"/>
      <c r="PYG206" s="223"/>
      <c r="PYH206" s="223"/>
      <c r="PYI206" s="223"/>
      <c r="PYJ206" s="223"/>
      <c r="PYK206" s="223"/>
      <c r="PYL206" s="223"/>
      <c r="PYM206" s="223"/>
      <c r="PYN206" s="223"/>
      <c r="PYO206" s="223"/>
      <c r="PYP206" s="223"/>
      <c r="PYQ206" s="223"/>
      <c r="PYR206" s="223"/>
      <c r="PYS206" s="223"/>
      <c r="PYT206" s="223"/>
      <c r="PYU206" s="223"/>
      <c r="PYV206" s="223"/>
      <c r="PYW206" s="223"/>
      <c r="PYX206" s="223"/>
      <c r="PYY206" s="223"/>
      <c r="PYZ206" s="223"/>
      <c r="PZA206" s="223"/>
      <c r="PZB206" s="223"/>
      <c r="PZC206" s="223"/>
      <c r="PZD206" s="223"/>
      <c r="PZE206" s="223"/>
      <c r="PZF206" s="223"/>
      <c r="PZG206" s="223"/>
      <c r="PZH206" s="223"/>
      <c r="PZI206" s="223"/>
      <c r="PZJ206" s="223"/>
      <c r="PZK206" s="223"/>
      <c r="PZL206" s="223"/>
      <c r="PZM206" s="223"/>
      <c r="PZN206" s="223"/>
      <c r="PZO206" s="223"/>
      <c r="PZP206" s="223"/>
      <c r="PZQ206" s="223"/>
      <c r="PZR206" s="223"/>
      <c r="PZS206" s="223"/>
      <c r="PZT206" s="223"/>
      <c r="PZU206" s="223"/>
      <c r="PZV206" s="223"/>
      <c r="PZW206" s="223"/>
      <c r="PZX206" s="223"/>
      <c r="PZY206" s="223"/>
      <c r="PZZ206" s="223"/>
      <c r="QAA206" s="223"/>
      <c r="QAB206" s="223"/>
      <c r="QAC206" s="223"/>
      <c r="QAD206" s="223"/>
      <c r="QAE206" s="223"/>
      <c r="QAF206" s="223"/>
      <c r="QAG206" s="223"/>
      <c r="QAH206" s="223"/>
      <c r="QAI206" s="223"/>
      <c r="QAJ206" s="223"/>
      <c r="QAK206" s="223"/>
      <c r="QAL206" s="223"/>
      <c r="QAM206" s="223"/>
      <c r="QAN206" s="223"/>
      <c r="QAO206" s="223"/>
      <c r="QAP206" s="223"/>
      <c r="QAQ206" s="223"/>
      <c r="QAR206" s="223"/>
      <c r="QAS206" s="223"/>
      <c r="QAT206" s="223"/>
      <c r="QAU206" s="223"/>
      <c r="QAV206" s="223"/>
      <c r="QAW206" s="223"/>
      <c r="QAX206" s="223"/>
      <c r="QAY206" s="223"/>
      <c r="QAZ206" s="223"/>
      <c r="QBA206" s="223"/>
      <c r="QBB206" s="223"/>
      <c r="QBC206" s="223"/>
      <c r="QBD206" s="223"/>
      <c r="QBE206" s="223"/>
      <c r="QBF206" s="223"/>
      <c r="QBG206" s="223"/>
      <c r="QBH206" s="223"/>
      <c r="QBI206" s="223"/>
      <c r="QBJ206" s="223"/>
      <c r="QBK206" s="223"/>
      <c r="QBL206" s="223"/>
      <c r="QBM206" s="223"/>
      <c r="QBN206" s="223"/>
      <c r="QBO206" s="223"/>
      <c r="QBP206" s="223"/>
      <c r="QBQ206" s="223"/>
      <c r="QBR206" s="223"/>
      <c r="QBS206" s="223"/>
      <c r="QBT206" s="223"/>
      <c r="QBU206" s="223"/>
      <c r="QBV206" s="223"/>
      <c r="QBW206" s="223"/>
      <c r="QBX206" s="223"/>
      <c r="QBY206" s="223"/>
      <c r="QBZ206" s="223"/>
      <c r="QCA206" s="223"/>
      <c r="QCB206" s="223"/>
      <c r="QCC206" s="223"/>
      <c r="QCD206" s="223"/>
      <c r="QCE206" s="223"/>
      <c r="QCF206" s="223"/>
      <c r="QCG206" s="223"/>
      <c r="QCH206" s="223"/>
      <c r="QCI206" s="223"/>
      <c r="QCJ206" s="223"/>
      <c r="QCK206" s="223"/>
      <c r="QCL206" s="223"/>
      <c r="QCM206" s="223"/>
      <c r="QCN206" s="223"/>
      <c r="QCO206" s="223"/>
      <c r="QCP206" s="223"/>
      <c r="QCQ206" s="223"/>
      <c r="QCR206" s="223"/>
      <c r="QCS206" s="223"/>
      <c r="QCT206" s="223"/>
      <c r="QCU206" s="223"/>
      <c r="QCV206" s="223"/>
      <c r="QCW206" s="223"/>
      <c r="QCX206" s="223"/>
      <c r="QCY206" s="223"/>
      <c r="QCZ206" s="223"/>
      <c r="QDA206" s="223"/>
      <c r="QDB206" s="223"/>
      <c r="QDC206" s="223"/>
      <c r="QDD206" s="223"/>
      <c r="QDE206" s="223"/>
      <c r="QDF206" s="223"/>
      <c r="QDG206" s="223"/>
      <c r="QDH206" s="223"/>
      <c r="QDI206" s="223"/>
      <c r="QDJ206" s="223"/>
      <c r="QDK206" s="223"/>
      <c r="QDL206" s="223"/>
      <c r="QDM206" s="223"/>
      <c r="QDN206" s="223"/>
      <c r="QDO206" s="223"/>
      <c r="QDP206" s="223"/>
      <c r="QDQ206" s="223"/>
      <c r="QDR206" s="223"/>
      <c r="QDS206" s="223"/>
      <c r="QDT206" s="223"/>
      <c r="QDU206" s="223"/>
      <c r="QDV206" s="223"/>
      <c r="QDW206" s="223"/>
      <c r="QDX206" s="223"/>
      <c r="QDY206" s="223"/>
      <c r="QDZ206" s="223"/>
      <c r="QEA206" s="223"/>
      <c r="QEB206" s="223"/>
      <c r="QEC206" s="223"/>
      <c r="QED206" s="223"/>
      <c r="QEE206" s="223"/>
      <c r="QEF206" s="223"/>
      <c r="QEG206" s="223"/>
      <c r="QEH206" s="223"/>
      <c r="QEI206" s="223"/>
      <c r="QEJ206" s="223"/>
      <c r="QEK206" s="223"/>
      <c r="QEL206" s="223"/>
      <c r="QEM206" s="223"/>
      <c r="QEN206" s="223"/>
      <c r="QEO206" s="223"/>
      <c r="QEP206" s="223"/>
      <c r="QEQ206" s="223"/>
      <c r="QER206" s="223"/>
      <c r="QES206" s="223"/>
      <c r="QET206" s="223"/>
      <c r="QEU206" s="223"/>
      <c r="QEV206" s="223"/>
      <c r="QEW206" s="223"/>
      <c r="QEX206" s="223"/>
      <c r="QEY206" s="223"/>
      <c r="QEZ206" s="223"/>
      <c r="QFA206" s="223"/>
      <c r="QFB206" s="223"/>
      <c r="QFC206" s="223"/>
      <c r="QFD206" s="223"/>
      <c r="QFE206" s="223"/>
      <c r="QFF206" s="223"/>
      <c r="QFG206" s="223"/>
      <c r="QFH206" s="223"/>
      <c r="QFI206" s="223"/>
      <c r="QFJ206" s="223"/>
      <c r="QFK206" s="223"/>
      <c r="QFL206" s="223"/>
      <c r="QFM206" s="223"/>
      <c r="QFN206" s="223"/>
      <c r="QFO206" s="223"/>
      <c r="QFP206" s="223"/>
      <c r="QFQ206" s="223"/>
      <c r="QFR206" s="223"/>
      <c r="QFS206" s="223"/>
      <c r="QFT206" s="223"/>
      <c r="QFU206" s="223"/>
      <c r="QFV206" s="223"/>
      <c r="QFW206" s="223"/>
      <c r="QFX206" s="223"/>
      <c r="QFY206" s="223"/>
      <c r="QFZ206" s="223"/>
      <c r="QGA206" s="223"/>
      <c r="QGB206" s="223"/>
      <c r="QGC206" s="223"/>
      <c r="QGD206" s="223"/>
      <c r="QGE206" s="223"/>
      <c r="QGF206" s="223"/>
      <c r="QGG206" s="223"/>
      <c r="QGH206" s="223"/>
      <c r="QGI206" s="223"/>
      <c r="QGJ206" s="223"/>
      <c r="QGK206" s="223"/>
      <c r="QGL206" s="223"/>
      <c r="QGM206" s="223"/>
      <c r="QGN206" s="223"/>
      <c r="QGO206" s="223"/>
      <c r="QGP206" s="223"/>
      <c r="QGQ206" s="223"/>
      <c r="QGR206" s="223"/>
      <c r="QGS206" s="223"/>
      <c r="QGT206" s="223"/>
      <c r="QGU206" s="223"/>
      <c r="QGV206" s="223"/>
      <c r="QGW206" s="223"/>
      <c r="QGX206" s="223"/>
      <c r="QGY206" s="223"/>
      <c r="QGZ206" s="223"/>
      <c r="QHA206" s="223"/>
      <c r="QHB206" s="223"/>
      <c r="QHC206" s="223"/>
      <c r="QHD206" s="223"/>
      <c r="QHE206" s="223"/>
      <c r="QHF206" s="223"/>
      <c r="QHG206" s="223"/>
      <c r="QHH206" s="223"/>
      <c r="QHI206" s="223"/>
      <c r="QHJ206" s="223"/>
      <c r="QHK206" s="223"/>
      <c r="QHL206" s="223"/>
      <c r="QHM206" s="223"/>
      <c r="QHN206" s="223"/>
      <c r="QHO206" s="223"/>
      <c r="QHP206" s="223"/>
      <c r="QHQ206" s="223"/>
      <c r="QHR206" s="223"/>
      <c r="QHS206" s="223"/>
      <c r="QHT206" s="223"/>
      <c r="QHU206" s="223"/>
      <c r="QHV206" s="223"/>
      <c r="QHW206" s="223"/>
      <c r="QHX206" s="223"/>
      <c r="QHY206" s="223"/>
      <c r="QHZ206" s="223"/>
      <c r="QIA206" s="223"/>
      <c r="QIB206" s="223"/>
      <c r="QIC206" s="223"/>
      <c r="QID206" s="223"/>
      <c r="QIE206" s="223"/>
      <c r="QIF206" s="223"/>
      <c r="QIG206" s="223"/>
      <c r="QIH206" s="223"/>
      <c r="QII206" s="223"/>
      <c r="QIJ206" s="223"/>
      <c r="QIK206" s="223"/>
      <c r="QIL206" s="223"/>
      <c r="QIM206" s="223"/>
      <c r="QIN206" s="223"/>
      <c r="QIO206" s="223"/>
      <c r="QIP206" s="223"/>
      <c r="QIQ206" s="223"/>
      <c r="QIR206" s="223"/>
      <c r="QIS206" s="223"/>
      <c r="QIT206" s="223"/>
      <c r="QIU206" s="223"/>
      <c r="QIV206" s="223"/>
      <c r="QIW206" s="223"/>
      <c r="QIX206" s="223"/>
      <c r="QIY206" s="223"/>
      <c r="QIZ206" s="223"/>
      <c r="QJA206" s="223"/>
      <c r="QJB206" s="223"/>
      <c r="QJC206" s="223"/>
      <c r="QJD206" s="223"/>
      <c r="QJE206" s="223"/>
      <c r="QJF206" s="223"/>
      <c r="QJG206" s="223"/>
      <c r="QJH206" s="223"/>
      <c r="QJI206" s="223"/>
      <c r="QJJ206" s="223"/>
      <c r="QJK206" s="223"/>
      <c r="QJL206" s="223"/>
      <c r="QJM206" s="223"/>
      <c r="QJN206" s="223"/>
      <c r="QJO206" s="223"/>
      <c r="QJP206" s="223"/>
      <c r="QJQ206" s="223"/>
      <c r="QJR206" s="223"/>
      <c r="QJS206" s="223"/>
      <c r="QJT206" s="223"/>
      <c r="QJU206" s="223"/>
      <c r="QJV206" s="223"/>
      <c r="QJW206" s="223"/>
      <c r="QJX206" s="223"/>
      <c r="QJY206" s="223"/>
      <c r="QJZ206" s="223"/>
      <c r="QKA206" s="223"/>
      <c r="QKB206" s="223"/>
      <c r="QKC206" s="223"/>
      <c r="QKD206" s="223"/>
      <c r="QKE206" s="223"/>
      <c r="QKF206" s="223"/>
      <c r="QKG206" s="223"/>
      <c r="QKH206" s="223"/>
      <c r="QKI206" s="223"/>
      <c r="QKJ206" s="223"/>
      <c r="QKK206" s="223"/>
      <c r="QKL206" s="223"/>
      <c r="QKM206" s="223"/>
      <c r="QKN206" s="223"/>
      <c r="QKO206" s="223"/>
      <c r="QKP206" s="223"/>
      <c r="QKQ206" s="223"/>
      <c r="QKR206" s="223"/>
      <c r="QKS206" s="223"/>
      <c r="QKT206" s="223"/>
      <c r="QKU206" s="223"/>
      <c r="QKV206" s="223"/>
      <c r="QKW206" s="223"/>
      <c r="QKX206" s="223"/>
      <c r="QKY206" s="223"/>
      <c r="QKZ206" s="223"/>
      <c r="QLA206" s="223"/>
      <c r="QLB206" s="223"/>
      <c r="QLC206" s="223"/>
      <c r="QLD206" s="223"/>
      <c r="QLE206" s="223"/>
      <c r="QLF206" s="223"/>
      <c r="QLG206" s="223"/>
      <c r="QLH206" s="223"/>
      <c r="QLI206" s="223"/>
      <c r="QLJ206" s="223"/>
      <c r="QLK206" s="223"/>
      <c r="QLL206" s="223"/>
      <c r="QLM206" s="223"/>
      <c r="QLN206" s="223"/>
      <c r="QLO206" s="223"/>
      <c r="QLP206" s="223"/>
      <c r="QLQ206" s="223"/>
      <c r="QLR206" s="223"/>
      <c r="QLS206" s="223"/>
      <c r="QLT206" s="223"/>
      <c r="QLU206" s="223"/>
      <c r="QLV206" s="223"/>
      <c r="QLW206" s="223"/>
      <c r="QLX206" s="223"/>
      <c r="QLY206" s="223"/>
      <c r="QLZ206" s="223"/>
      <c r="QMA206" s="223"/>
      <c r="QMB206" s="223"/>
      <c r="QMC206" s="223"/>
      <c r="QMD206" s="223"/>
      <c r="QME206" s="223"/>
      <c r="QMF206" s="223"/>
      <c r="QMG206" s="223"/>
      <c r="QMH206" s="223"/>
      <c r="QMI206" s="223"/>
      <c r="QMJ206" s="223"/>
      <c r="QMK206" s="223"/>
      <c r="QML206" s="223"/>
      <c r="QMM206" s="223"/>
      <c r="QMN206" s="223"/>
      <c r="QMO206" s="223"/>
      <c r="QMP206" s="223"/>
      <c r="QMQ206" s="223"/>
      <c r="QMR206" s="223"/>
      <c r="QMS206" s="223"/>
      <c r="QMT206" s="223"/>
      <c r="QMU206" s="223"/>
      <c r="QMV206" s="223"/>
      <c r="QMW206" s="223"/>
      <c r="QMX206" s="223"/>
      <c r="QMY206" s="223"/>
      <c r="QMZ206" s="223"/>
      <c r="QNA206" s="223"/>
      <c r="QNB206" s="223"/>
      <c r="QNC206" s="223"/>
      <c r="QND206" s="223"/>
      <c r="QNE206" s="223"/>
      <c r="QNF206" s="223"/>
      <c r="QNG206" s="223"/>
      <c r="QNH206" s="223"/>
      <c r="QNI206" s="223"/>
      <c r="QNJ206" s="223"/>
      <c r="QNK206" s="223"/>
      <c r="QNL206" s="223"/>
      <c r="QNM206" s="223"/>
      <c r="QNN206" s="223"/>
      <c r="QNO206" s="223"/>
      <c r="QNP206" s="223"/>
      <c r="QNQ206" s="223"/>
      <c r="QNR206" s="223"/>
      <c r="QNS206" s="223"/>
      <c r="QNT206" s="223"/>
      <c r="QNU206" s="223"/>
      <c r="QNV206" s="223"/>
      <c r="QNW206" s="223"/>
      <c r="QNX206" s="223"/>
      <c r="QNY206" s="223"/>
      <c r="QNZ206" s="223"/>
      <c r="QOA206" s="223"/>
      <c r="QOB206" s="223"/>
      <c r="QOC206" s="223"/>
      <c r="QOD206" s="223"/>
      <c r="QOE206" s="223"/>
      <c r="QOF206" s="223"/>
      <c r="QOG206" s="223"/>
      <c r="QOH206" s="223"/>
      <c r="QOI206" s="223"/>
      <c r="QOJ206" s="223"/>
      <c r="QOK206" s="223"/>
      <c r="QOL206" s="223"/>
      <c r="QOM206" s="223"/>
      <c r="QON206" s="223"/>
      <c r="QOO206" s="223"/>
      <c r="QOP206" s="223"/>
      <c r="QOQ206" s="223"/>
      <c r="QOR206" s="223"/>
      <c r="QOS206" s="223"/>
      <c r="QOT206" s="223"/>
      <c r="QOU206" s="223"/>
      <c r="QOV206" s="223"/>
      <c r="QOW206" s="223"/>
      <c r="QOX206" s="223"/>
      <c r="QOY206" s="223"/>
      <c r="QOZ206" s="223"/>
      <c r="QPA206" s="223"/>
      <c r="QPB206" s="223"/>
      <c r="QPC206" s="223"/>
      <c r="QPD206" s="223"/>
      <c r="QPE206" s="223"/>
      <c r="QPF206" s="223"/>
      <c r="QPG206" s="223"/>
      <c r="QPH206" s="223"/>
      <c r="QPI206" s="223"/>
      <c r="QPJ206" s="223"/>
      <c r="QPK206" s="223"/>
      <c r="QPL206" s="223"/>
      <c r="QPM206" s="223"/>
      <c r="QPN206" s="223"/>
      <c r="QPO206" s="223"/>
      <c r="QPP206" s="223"/>
      <c r="QPQ206" s="223"/>
      <c r="QPR206" s="223"/>
      <c r="QPS206" s="223"/>
      <c r="QPT206" s="223"/>
      <c r="QPU206" s="223"/>
      <c r="QPV206" s="223"/>
      <c r="QPW206" s="223"/>
      <c r="QPX206" s="223"/>
      <c r="QPY206" s="223"/>
      <c r="QPZ206" s="223"/>
      <c r="QQA206" s="223"/>
      <c r="QQB206" s="223"/>
      <c r="QQC206" s="223"/>
      <c r="QQD206" s="223"/>
      <c r="QQE206" s="223"/>
      <c r="QQF206" s="223"/>
      <c r="QQG206" s="223"/>
      <c r="QQH206" s="223"/>
      <c r="QQI206" s="223"/>
      <c r="QQJ206" s="223"/>
      <c r="QQK206" s="223"/>
      <c r="QQL206" s="223"/>
      <c r="QQM206" s="223"/>
      <c r="QQN206" s="223"/>
      <c r="QQO206" s="223"/>
      <c r="QQP206" s="223"/>
      <c r="QQQ206" s="223"/>
      <c r="QQR206" s="223"/>
      <c r="QQS206" s="223"/>
      <c r="QQT206" s="223"/>
      <c r="QQU206" s="223"/>
      <c r="QQV206" s="223"/>
      <c r="QQW206" s="223"/>
      <c r="QQX206" s="223"/>
      <c r="QQY206" s="223"/>
      <c r="QQZ206" s="223"/>
      <c r="QRA206" s="223"/>
      <c r="QRB206" s="223"/>
      <c r="QRC206" s="223"/>
      <c r="QRD206" s="223"/>
      <c r="QRE206" s="223"/>
      <c r="QRF206" s="223"/>
      <c r="QRG206" s="223"/>
      <c r="QRH206" s="223"/>
      <c r="QRI206" s="223"/>
      <c r="QRJ206" s="223"/>
      <c r="QRK206" s="223"/>
      <c r="QRL206" s="223"/>
      <c r="QRM206" s="223"/>
      <c r="QRN206" s="223"/>
      <c r="QRO206" s="223"/>
      <c r="QRP206" s="223"/>
      <c r="QRQ206" s="223"/>
      <c r="QRR206" s="223"/>
      <c r="QRS206" s="223"/>
      <c r="QRT206" s="223"/>
      <c r="QRU206" s="223"/>
      <c r="QRV206" s="223"/>
      <c r="QRW206" s="223"/>
      <c r="QRX206" s="223"/>
      <c r="QRY206" s="223"/>
      <c r="QRZ206" s="223"/>
      <c r="QSA206" s="223"/>
      <c r="QSB206" s="223"/>
      <c r="QSC206" s="223"/>
      <c r="QSD206" s="223"/>
      <c r="QSE206" s="223"/>
      <c r="QSF206" s="223"/>
      <c r="QSG206" s="223"/>
      <c r="QSH206" s="223"/>
      <c r="QSI206" s="223"/>
      <c r="QSJ206" s="223"/>
      <c r="QSK206" s="223"/>
      <c r="QSL206" s="223"/>
      <c r="QSM206" s="223"/>
      <c r="QSN206" s="223"/>
      <c r="QSO206" s="223"/>
      <c r="QSP206" s="223"/>
      <c r="QSQ206" s="223"/>
      <c r="QSR206" s="223"/>
      <c r="QSS206" s="223"/>
      <c r="QST206" s="223"/>
      <c r="QSU206" s="223"/>
      <c r="QSV206" s="223"/>
      <c r="QSW206" s="223"/>
      <c r="QSX206" s="223"/>
      <c r="QSY206" s="223"/>
      <c r="QSZ206" s="223"/>
      <c r="QTA206" s="223"/>
      <c r="QTB206" s="223"/>
      <c r="QTC206" s="223"/>
      <c r="QTD206" s="223"/>
      <c r="QTE206" s="223"/>
      <c r="QTF206" s="223"/>
      <c r="QTG206" s="223"/>
      <c r="QTH206" s="223"/>
      <c r="QTI206" s="223"/>
      <c r="QTJ206" s="223"/>
      <c r="QTK206" s="223"/>
      <c r="QTL206" s="223"/>
      <c r="QTM206" s="223"/>
      <c r="QTN206" s="223"/>
      <c r="QTO206" s="223"/>
      <c r="QTP206" s="223"/>
      <c r="QTQ206" s="223"/>
      <c r="QTR206" s="223"/>
      <c r="QTS206" s="223"/>
      <c r="QTT206" s="223"/>
      <c r="QTU206" s="223"/>
      <c r="QTV206" s="223"/>
      <c r="QTW206" s="223"/>
      <c r="QTX206" s="223"/>
      <c r="QTY206" s="223"/>
      <c r="QTZ206" s="223"/>
      <c r="QUA206" s="223"/>
      <c r="QUB206" s="223"/>
      <c r="QUC206" s="223"/>
      <c r="QUD206" s="223"/>
      <c r="QUE206" s="223"/>
      <c r="QUF206" s="223"/>
      <c r="QUG206" s="223"/>
      <c r="QUH206" s="223"/>
      <c r="QUI206" s="223"/>
      <c r="QUJ206" s="223"/>
      <c r="QUK206" s="223"/>
      <c r="QUL206" s="223"/>
      <c r="QUM206" s="223"/>
      <c r="QUN206" s="223"/>
      <c r="QUO206" s="223"/>
      <c r="QUP206" s="223"/>
      <c r="QUQ206" s="223"/>
      <c r="QUR206" s="223"/>
      <c r="QUS206" s="223"/>
      <c r="QUT206" s="223"/>
      <c r="QUU206" s="223"/>
      <c r="QUV206" s="223"/>
      <c r="QUW206" s="223"/>
      <c r="QUX206" s="223"/>
      <c r="QUY206" s="223"/>
      <c r="QUZ206" s="223"/>
      <c r="QVA206" s="223"/>
      <c r="QVB206" s="223"/>
      <c r="QVC206" s="223"/>
      <c r="QVD206" s="223"/>
      <c r="QVE206" s="223"/>
      <c r="QVF206" s="223"/>
      <c r="QVG206" s="223"/>
      <c r="QVH206" s="223"/>
      <c r="QVI206" s="223"/>
      <c r="QVJ206" s="223"/>
      <c r="QVK206" s="223"/>
      <c r="QVL206" s="223"/>
      <c r="QVM206" s="223"/>
      <c r="QVN206" s="223"/>
      <c r="QVO206" s="223"/>
      <c r="QVP206" s="223"/>
      <c r="QVQ206" s="223"/>
      <c r="QVR206" s="223"/>
      <c r="QVS206" s="223"/>
      <c r="QVT206" s="223"/>
      <c r="QVU206" s="223"/>
      <c r="QVV206" s="223"/>
      <c r="QVW206" s="223"/>
      <c r="QVX206" s="223"/>
      <c r="QVY206" s="223"/>
      <c r="QVZ206" s="223"/>
      <c r="QWA206" s="223"/>
      <c r="QWB206" s="223"/>
      <c r="QWC206" s="223"/>
      <c r="QWD206" s="223"/>
      <c r="QWE206" s="223"/>
      <c r="QWF206" s="223"/>
      <c r="QWG206" s="223"/>
      <c r="QWH206" s="223"/>
      <c r="QWI206" s="223"/>
      <c r="QWJ206" s="223"/>
      <c r="QWK206" s="223"/>
      <c r="QWL206" s="223"/>
      <c r="QWM206" s="223"/>
      <c r="QWN206" s="223"/>
      <c r="QWO206" s="223"/>
      <c r="QWP206" s="223"/>
      <c r="QWQ206" s="223"/>
      <c r="QWR206" s="223"/>
      <c r="QWS206" s="223"/>
      <c r="QWT206" s="223"/>
      <c r="QWU206" s="223"/>
      <c r="QWV206" s="223"/>
      <c r="QWW206" s="223"/>
      <c r="QWX206" s="223"/>
      <c r="QWY206" s="223"/>
      <c r="QWZ206" s="223"/>
      <c r="QXA206" s="223"/>
      <c r="QXB206" s="223"/>
      <c r="QXC206" s="223"/>
      <c r="QXD206" s="223"/>
      <c r="QXE206" s="223"/>
      <c r="QXF206" s="223"/>
      <c r="QXG206" s="223"/>
      <c r="QXH206" s="223"/>
      <c r="QXI206" s="223"/>
      <c r="QXJ206" s="223"/>
      <c r="QXK206" s="223"/>
      <c r="QXL206" s="223"/>
      <c r="QXM206" s="223"/>
      <c r="QXN206" s="223"/>
      <c r="QXO206" s="223"/>
      <c r="QXP206" s="223"/>
      <c r="QXQ206" s="223"/>
      <c r="QXR206" s="223"/>
      <c r="QXS206" s="223"/>
      <c r="QXT206" s="223"/>
      <c r="QXU206" s="223"/>
      <c r="QXV206" s="223"/>
      <c r="QXW206" s="223"/>
      <c r="QXX206" s="223"/>
      <c r="QXY206" s="223"/>
      <c r="QXZ206" s="223"/>
      <c r="QYA206" s="223"/>
      <c r="QYB206" s="223"/>
      <c r="QYC206" s="223"/>
      <c r="QYD206" s="223"/>
      <c r="QYE206" s="223"/>
      <c r="QYF206" s="223"/>
      <c r="QYG206" s="223"/>
      <c r="QYH206" s="223"/>
      <c r="QYI206" s="223"/>
      <c r="QYJ206" s="223"/>
      <c r="QYK206" s="223"/>
      <c r="QYL206" s="223"/>
      <c r="QYM206" s="223"/>
      <c r="QYN206" s="223"/>
      <c r="QYO206" s="223"/>
      <c r="QYP206" s="223"/>
      <c r="QYQ206" s="223"/>
      <c r="QYR206" s="223"/>
      <c r="QYS206" s="223"/>
      <c r="QYT206" s="223"/>
      <c r="QYU206" s="223"/>
      <c r="QYV206" s="223"/>
      <c r="QYW206" s="223"/>
      <c r="QYX206" s="223"/>
      <c r="QYY206" s="223"/>
      <c r="QYZ206" s="223"/>
      <c r="QZA206" s="223"/>
      <c r="QZB206" s="223"/>
      <c r="QZC206" s="223"/>
      <c r="QZD206" s="223"/>
      <c r="QZE206" s="223"/>
      <c r="QZF206" s="223"/>
      <c r="QZG206" s="223"/>
      <c r="QZH206" s="223"/>
      <c r="QZI206" s="223"/>
      <c r="QZJ206" s="223"/>
      <c r="QZK206" s="223"/>
      <c r="QZL206" s="223"/>
      <c r="QZM206" s="223"/>
      <c r="QZN206" s="223"/>
      <c r="QZO206" s="223"/>
      <c r="QZP206" s="223"/>
      <c r="QZQ206" s="223"/>
      <c r="QZR206" s="223"/>
      <c r="QZS206" s="223"/>
      <c r="QZT206" s="223"/>
      <c r="QZU206" s="223"/>
      <c r="QZV206" s="223"/>
      <c r="QZW206" s="223"/>
      <c r="QZX206" s="223"/>
      <c r="QZY206" s="223"/>
      <c r="QZZ206" s="223"/>
      <c r="RAA206" s="223"/>
      <c r="RAB206" s="223"/>
      <c r="RAC206" s="223"/>
      <c r="RAD206" s="223"/>
      <c r="RAE206" s="223"/>
      <c r="RAF206" s="223"/>
      <c r="RAG206" s="223"/>
      <c r="RAH206" s="223"/>
      <c r="RAI206" s="223"/>
      <c r="RAJ206" s="223"/>
      <c r="RAK206" s="223"/>
      <c r="RAL206" s="223"/>
      <c r="RAM206" s="223"/>
      <c r="RAN206" s="223"/>
      <c r="RAO206" s="223"/>
      <c r="RAP206" s="223"/>
      <c r="RAQ206" s="223"/>
      <c r="RAR206" s="223"/>
      <c r="RAS206" s="223"/>
      <c r="RAT206" s="223"/>
      <c r="RAU206" s="223"/>
      <c r="RAV206" s="223"/>
      <c r="RAW206" s="223"/>
      <c r="RAX206" s="223"/>
      <c r="RAY206" s="223"/>
      <c r="RAZ206" s="223"/>
      <c r="RBA206" s="223"/>
      <c r="RBB206" s="223"/>
      <c r="RBC206" s="223"/>
      <c r="RBD206" s="223"/>
      <c r="RBE206" s="223"/>
      <c r="RBF206" s="223"/>
      <c r="RBG206" s="223"/>
      <c r="RBH206" s="223"/>
      <c r="RBI206" s="223"/>
      <c r="RBJ206" s="223"/>
      <c r="RBK206" s="223"/>
      <c r="RBL206" s="223"/>
      <c r="RBM206" s="223"/>
      <c r="RBN206" s="223"/>
      <c r="RBO206" s="223"/>
      <c r="RBP206" s="223"/>
      <c r="RBQ206" s="223"/>
      <c r="RBR206" s="223"/>
      <c r="RBS206" s="223"/>
      <c r="RBT206" s="223"/>
      <c r="RBU206" s="223"/>
      <c r="RBV206" s="223"/>
      <c r="RBW206" s="223"/>
      <c r="RBX206" s="223"/>
      <c r="RBY206" s="223"/>
      <c r="RBZ206" s="223"/>
      <c r="RCA206" s="223"/>
      <c r="RCB206" s="223"/>
      <c r="RCC206" s="223"/>
      <c r="RCD206" s="223"/>
      <c r="RCE206" s="223"/>
      <c r="RCF206" s="223"/>
      <c r="RCG206" s="223"/>
      <c r="RCH206" s="223"/>
      <c r="RCI206" s="223"/>
      <c r="RCJ206" s="223"/>
      <c r="RCK206" s="223"/>
      <c r="RCL206" s="223"/>
      <c r="RCM206" s="223"/>
      <c r="RCN206" s="223"/>
      <c r="RCO206" s="223"/>
      <c r="RCP206" s="223"/>
      <c r="RCQ206" s="223"/>
      <c r="RCR206" s="223"/>
      <c r="RCS206" s="223"/>
      <c r="RCT206" s="223"/>
      <c r="RCU206" s="223"/>
      <c r="RCV206" s="223"/>
      <c r="RCW206" s="223"/>
      <c r="RCX206" s="223"/>
      <c r="RCY206" s="223"/>
      <c r="RCZ206" s="223"/>
      <c r="RDA206" s="223"/>
      <c r="RDB206" s="223"/>
      <c r="RDC206" s="223"/>
      <c r="RDD206" s="223"/>
      <c r="RDE206" s="223"/>
      <c r="RDF206" s="223"/>
      <c r="RDG206" s="223"/>
      <c r="RDH206" s="223"/>
      <c r="RDI206" s="223"/>
      <c r="RDJ206" s="223"/>
      <c r="RDK206" s="223"/>
      <c r="RDL206" s="223"/>
      <c r="RDM206" s="223"/>
      <c r="RDN206" s="223"/>
      <c r="RDO206" s="223"/>
      <c r="RDP206" s="223"/>
      <c r="RDQ206" s="223"/>
      <c r="RDR206" s="223"/>
      <c r="RDS206" s="223"/>
      <c r="RDT206" s="223"/>
      <c r="RDU206" s="223"/>
      <c r="RDV206" s="223"/>
      <c r="RDW206" s="223"/>
      <c r="RDX206" s="223"/>
      <c r="RDY206" s="223"/>
      <c r="RDZ206" s="223"/>
      <c r="REA206" s="223"/>
      <c r="REB206" s="223"/>
      <c r="REC206" s="223"/>
      <c r="RED206" s="223"/>
      <c r="REE206" s="223"/>
      <c r="REF206" s="223"/>
      <c r="REG206" s="223"/>
      <c r="REH206" s="223"/>
      <c r="REI206" s="223"/>
      <c r="REJ206" s="223"/>
      <c r="REK206" s="223"/>
      <c r="REL206" s="223"/>
      <c r="REM206" s="223"/>
      <c r="REN206" s="223"/>
      <c r="REO206" s="223"/>
      <c r="REP206" s="223"/>
      <c r="REQ206" s="223"/>
      <c r="RER206" s="223"/>
      <c r="RES206" s="223"/>
      <c r="RET206" s="223"/>
      <c r="REU206" s="223"/>
      <c r="REV206" s="223"/>
      <c r="REW206" s="223"/>
      <c r="REX206" s="223"/>
      <c r="REY206" s="223"/>
      <c r="REZ206" s="223"/>
      <c r="RFA206" s="223"/>
      <c r="RFB206" s="223"/>
      <c r="RFC206" s="223"/>
      <c r="RFD206" s="223"/>
      <c r="RFE206" s="223"/>
      <c r="RFF206" s="223"/>
      <c r="RFG206" s="223"/>
      <c r="RFH206" s="223"/>
      <c r="RFI206" s="223"/>
      <c r="RFJ206" s="223"/>
      <c r="RFK206" s="223"/>
      <c r="RFL206" s="223"/>
      <c r="RFM206" s="223"/>
      <c r="RFN206" s="223"/>
      <c r="RFO206" s="223"/>
      <c r="RFP206" s="223"/>
      <c r="RFQ206" s="223"/>
      <c r="RFR206" s="223"/>
      <c r="RFS206" s="223"/>
      <c r="RFT206" s="223"/>
      <c r="RFU206" s="223"/>
      <c r="RFV206" s="223"/>
      <c r="RFW206" s="223"/>
      <c r="RFX206" s="223"/>
      <c r="RFY206" s="223"/>
      <c r="RFZ206" s="223"/>
      <c r="RGA206" s="223"/>
      <c r="RGB206" s="223"/>
      <c r="RGC206" s="223"/>
      <c r="RGD206" s="223"/>
      <c r="RGE206" s="223"/>
      <c r="RGF206" s="223"/>
      <c r="RGG206" s="223"/>
      <c r="RGH206" s="223"/>
      <c r="RGI206" s="223"/>
      <c r="RGJ206" s="223"/>
      <c r="RGK206" s="223"/>
      <c r="RGL206" s="223"/>
      <c r="RGM206" s="223"/>
      <c r="RGN206" s="223"/>
      <c r="RGO206" s="223"/>
      <c r="RGP206" s="223"/>
      <c r="RGQ206" s="223"/>
      <c r="RGR206" s="223"/>
      <c r="RGS206" s="223"/>
      <c r="RGT206" s="223"/>
      <c r="RGU206" s="223"/>
      <c r="RGV206" s="223"/>
      <c r="RGW206" s="223"/>
      <c r="RGX206" s="223"/>
      <c r="RGY206" s="223"/>
      <c r="RGZ206" s="223"/>
      <c r="RHA206" s="223"/>
      <c r="RHB206" s="223"/>
      <c r="RHC206" s="223"/>
      <c r="RHD206" s="223"/>
      <c r="RHE206" s="223"/>
      <c r="RHF206" s="223"/>
      <c r="RHG206" s="223"/>
      <c r="RHH206" s="223"/>
      <c r="RHI206" s="223"/>
      <c r="RHJ206" s="223"/>
      <c r="RHK206" s="223"/>
      <c r="RHL206" s="223"/>
      <c r="RHM206" s="223"/>
      <c r="RHN206" s="223"/>
      <c r="RHO206" s="223"/>
      <c r="RHP206" s="223"/>
      <c r="RHQ206" s="223"/>
      <c r="RHR206" s="223"/>
      <c r="RHS206" s="223"/>
      <c r="RHT206" s="223"/>
      <c r="RHU206" s="223"/>
      <c r="RHV206" s="223"/>
      <c r="RHW206" s="223"/>
      <c r="RHX206" s="223"/>
      <c r="RHY206" s="223"/>
      <c r="RHZ206" s="223"/>
      <c r="RIA206" s="223"/>
      <c r="RIB206" s="223"/>
      <c r="RIC206" s="223"/>
      <c r="RID206" s="223"/>
      <c r="RIE206" s="223"/>
      <c r="RIF206" s="223"/>
      <c r="RIG206" s="223"/>
      <c r="RIH206" s="223"/>
      <c r="RII206" s="223"/>
      <c r="RIJ206" s="223"/>
      <c r="RIK206" s="223"/>
      <c r="RIL206" s="223"/>
      <c r="RIM206" s="223"/>
      <c r="RIN206" s="223"/>
      <c r="RIO206" s="223"/>
      <c r="RIP206" s="223"/>
      <c r="RIQ206" s="223"/>
      <c r="RIR206" s="223"/>
      <c r="RIS206" s="223"/>
      <c r="RIT206" s="223"/>
      <c r="RIU206" s="223"/>
      <c r="RIV206" s="223"/>
      <c r="RIW206" s="223"/>
      <c r="RIX206" s="223"/>
      <c r="RIY206" s="223"/>
      <c r="RIZ206" s="223"/>
      <c r="RJA206" s="223"/>
      <c r="RJB206" s="223"/>
      <c r="RJC206" s="223"/>
      <c r="RJD206" s="223"/>
      <c r="RJE206" s="223"/>
      <c r="RJF206" s="223"/>
      <c r="RJG206" s="223"/>
      <c r="RJH206" s="223"/>
      <c r="RJI206" s="223"/>
      <c r="RJJ206" s="223"/>
      <c r="RJK206" s="223"/>
      <c r="RJL206" s="223"/>
      <c r="RJM206" s="223"/>
      <c r="RJN206" s="223"/>
      <c r="RJO206" s="223"/>
      <c r="RJP206" s="223"/>
      <c r="RJQ206" s="223"/>
      <c r="RJR206" s="223"/>
      <c r="RJS206" s="223"/>
      <c r="RJT206" s="223"/>
      <c r="RJU206" s="223"/>
      <c r="RJV206" s="223"/>
      <c r="RJW206" s="223"/>
      <c r="RJX206" s="223"/>
      <c r="RJY206" s="223"/>
      <c r="RJZ206" s="223"/>
      <c r="RKA206" s="223"/>
      <c r="RKB206" s="223"/>
      <c r="RKC206" s="223"/>
      <c r="RKD206" s="223"/>
      <c r="RKE206" s="223"/>
      <c r="RKF206" s="223"/>
      <c r="RKG206" s="223"/>
      <c r="RKH206" s="223"/>
      <c r="RKI206" s="223"/>
      <c r="RKJ206" s="223"/>
      <c r="RKK206" s="223"/>
      <c r="RKL206" s="223"/>
      <c r="RKM206" s="223"/>
      <c r="RKN206" s="223"/>
      <c r="RKO206" s="223"/>
      <c r="RKP206" s="223"/>
      <c r="RKQ206" s="223"/>
      <c r="RKR206" s="223"/>
      <c r="RKS206" s="223"/>
      <c r="RKT206" s="223"/>
      <c r="RKU206" s="223"/>
      <c r="RKV206" s="223"/>
      <c r="RKW206" s="223"/>
      <c r="RKX206" s="223"/>
      <c r="RKY206" s="223"/>
      <c r="RKZ206" s="223"/>
      <c r="RLA206" s="223"/>
      <c r="RLB206" s="223"/>
      <c r="RLC206" s="223"/>
      <c r="RLD206" s="223"/>
      <c r="RLE206" s="223"/>
      <c r="RLF206" s="223"/>
      <c r="RLG206" s="223"/>
      <c r="RLH206" s="223"/>
      <c r="RLI206" s="223"/>
      <c r="RLJ206" s="223"/>
      <c r="RLK206" s="223"/>
      <c r="RLL206" s="223"/>
      <c r="RLM206" s="223"/>
      <c r="RLN206" s="223"/>
      <c r="RLO206" s="223"/>
      <c r="RLP206" s="223"/>
      <c r="RLQ206" s="223"/>
      <c r="RLR206" s="223"/>
      <c r="RLS206" s="223"/>
      <c r="RLT206" s="223"/>
      <c r="RLU206" s="223"/>
      <c r="RLV206" s="223"/>
      <c r="RLW206" s="223"/>
      <c r="RLX206" s="223"/>
      <c r="RLY206" s="223"/>
      <c r="RLZ206" s="223"/>
      <c r="RMA206" s="223"/>
      <c r="RMB206" s="223"/>
      <c r="RMC206" s="223"/>
      <c r="RMD206" s="223"/>
      <c r="RME206" s="223"/>
      <c r="RMF206" s="223"/>
      <c r="RMG206" s="223"/>
      <c r="RMH206" s="223"/>
      <c r="RMI206" s="223"/>
      <c r="RMJ206" s="223"/>
      <c r="RMK206" s="223"/>
      <c r="RML206" s="223"/>
      <c r="RMM206" s="223"/>
      <c r="RMN206" s="223"/>
      <c r="RMO206" s="223"/>
      <c r="RMP206" s="223"/>
      <c r="RMQ206" s="223"/>
      <c r="RMR206" s="223"/>
      <c r="RMS206" s="223"/>
      <c r="RMT206" s="223"/>
      <c r="RMU206" s="223"/>
      <c r="RMV206" s="223"/>
      <c r="RMW206" s="223"/>
      <c r="RMX206" s="223"/>
      <c r="RMY206" s="223"/>
      <c r="RMZ206" s="223"/>
      <c r="RNA206" s="223"/>
      <c r="RNB206" s="223"/>
      <c r="RNC206" s="223"/>
      <c r="RND206" s="223"/>
      <c r="RNE206" s="223"/>
      <c r="RNF206" s="223"/>
      <c r="RNG206" s="223"/>
      <c r="RNH206" s="223"/>
      <c r="RNI206" s="223"/>
      <c r="RNJ206" s="223"/>
      <c r="RNK206" s="223"/>
      <c r="RNL206" s="223"/>
      <c r="RNM206" s="223"/>
      <c r="RNN206" s="223"/>
      <c r="RNO206" s="223"/>
      <c r="RNP206" s="223"/>
      <c r="RNQ206" s="223"/>
      <c r="RNR206" s="223"/>
      <c r="RNS206" s="223"/>
      <c r="RNT206" s="223"/>
      <c r="RNU206" s="223"/>
      <c r="RNV206" s="223"/>
      <c r="RNW206" s="223"/>
      <c r="RNX206" s="223"/>
      <c r="RNY206" s="223"/>
      <c r="RNZ206" s="223"/>
      <c r="ROA206" s="223"/>
      <c r="ROB206" s="223"/>
      <c r="ROC206" s="223"/>
      <c r="ROD206" s="223"/>
      <c r="ROE206" s="223"/>
      <c r="ROF206" s="223"/>
      <c r="ROG206" s="223"/>
      <c r="ROH206" s="223"/>
      <c r="ROI206" s="223"/>
      <c r="ROJ206" s="223"/>
      <c r="ROK206" s="223"/>
      <c r="ROL206" s="223"/>
      <c r="ROM206" s="223"/>
      <c r="RON206" s="223"/>
      <c r="ROO206" s="223"/>
      <c r="ROP206" s="223"/>
      <c r="ROQ206" s="223"/>
      <c r="ROR206" s="223"/>
      <c r="ROS206" s="223"/>
      <c r="ROT206" s="223"/>
      <c r="ROU206" s="223"/>
      <c r="ROV206" s="223"/>
      <c r="ROW206" s="223"/>
      <c r="ROX206" s="223"/>
      <c r="ROY206" s="223"/>
      <c r="ROZ206" s="223"/>
      <c r="RPA206" s="223"/>
      <c r="RPB206" s="223"/>
      <c r="RPC206" s="223"/>
      <c r="RPD206" s="223"/>
      <c r="RPE206" s="223"/>
      <c r="RPF206" s="223"/>
      <c r="RPG206" s="223"/>
      <c r="RPH206" s="223"/>
      <c r="RPI206" s="223"/>
      <c r="RPJ206" s="223"/>
      <c r="RPK206" s="223"/>
      <c r="RPL206" s="223"/>
      <c r="RPM206" s="223"/>
      <c r="RPN206" s="223"/>
      <c r="RPO206" s="223"/>
      <c r="RPP206" s="223"/>
      <c r="RPQ206" s="223"/>
      <c r="RPR206" s="223"/>
      <c r="RPS206" s="223"/>
      <c r="RPT206" s="223"/>
      <c r="RPU206" s="223"/>
      <c r="RPV206" s="223"/>
      <c r="RPW206" s="223"/>
      <c r="RPX206" s="223"/>
      <c r="RPY206" s="223"/>
      <c r="RPZ206" s="223"/>
      <c r="RQA206" s="223"/>
      <c r="RQB206" s="223"/>
      <c r="RQC206" s="223"/>
      <c r="RQD206" s="223"/>
      <c r="RQE206" s="223"/>
      <c r="RQF206" s="223"/>
      <c r="RQG206" s="223"/>
      <c r="RQH206" s="223"/>
      <c r="RQI206" s="223"/>
      <c r="RQJ206" s="223"/>
      <c r="RQK206" s="223"/>
      <c r="RQL206" s="223"/>
      <c r="RQM206" s="223"/>
      <c r="RQN206" s="223"/>
      <c r="RQO206" s="223"/>
      <c r="RQP206" s="223"/>
      <c r="RQQ206" s="223"/>
      <c r="RQR206" s="223"/>
      <c r="RQS206" s="223"/>
      <c r="RQT206" s="223"/>
      <c r="RQU206" s="223"/>
      <c r="RQV206" s="223"/>
      <c r="RQW206" s="223"/>
      <c r="RQX206" s="223"/>
      <c r="RQY206" s="223"/>
      <c r="RQZ206" s="223"/>
      <c r="RRA206" s="223"/>
      <c r="RRB206" s="223"/>
      <c r="RRC206" s="223"/>
      <c r="RRD206" s="223"/>
      <c r="RRE206" s="223"/>
      <c r="RRF206" s="223"/>
      <c r="RRG206" s="223"/>
      <c r="RRH206" s="223"/>
      <c r="RRI206" s="223"/>
      <c r="RRJ206" s="223"/>
      <c r="RRK206" s="223"/>
      <c r="RRL206" s="223"/>
      <c r="RRM206" s="223"/>
      <c r="RRN206" s="223"/>
      <c r="RRO206" s="223"/>
      <c r="RRP206" s="223"/>
      <c r="RRQ206" s="223"/>
      <c r="RRR206" s="223"/>
      <c r="RRS206" s="223"/>
      <c r="RRT206" s="223"/>
      <c r="RRU206" s="223"/>
      <c r="RRV206" s="223"/>
      <c r="RRW206" s="223"/>
      <c r="RRX206" s="223"/>
      <c r="RRY206" s="223"/>
      <c r="RRZ206" s="223"/>
      <c r="RSA206" s="223"/>
      <c r="RSB206" s="223"/>
      <c r="RSC206" s="223"/>
      <c r="RSD206" s="223"/>
      <c r="RSE206" s="223"/>
      <c r="RSF206" s="223"/>
      <c r="RSG206" s="223"/>
      <c r="RSH206" s="223"/>
      <c r="RSI206" s="223"/>
      <c r="RSJ206" s="223"/>
      <c r="RSK206" s="223"/>
      <c r="RSL206" s="223"/>
      <c r="RSM206" s="223"/>
      <c r="RSN206" s="223"/>
      <c r="RSO206" s="223"/>
      <c r="RSP206" s="223"/>
      <c r="RSQ206" s="223"/>
      <c r="RSR206" s="223"/>
      <c r="RSS206" s="223"/>
      <c r="RST206" s="223"/>
      <c r="RSU206" s="223"/>
      <c r="RSV206" s="223"/>
      <c r="RSW206" s="223"/>
      <c r="RSX206" s="223"/>
      <c r="RSY206" s="223"/>
      <c r="RSZ206" s="223"/>
      <c r="RTA206" s="223"/>
      <c r="RTB206" s="223"/>
      <c r="RTC206" s="223"/>
      <c r="RTD206" s="223"/>
      <c r="RTE206" s="223"/>
      <c r="RTF206" s="223"/>
      <c r="RTG206" s="223"/>
      <c r="RTH206" s="223"/>
      <c r="RTI206" s="223"/>
      <c r="RTJ206" s="223"/>
      <c r="RTK206" s="223"/>
      <c r="RTL206" s="223"/>
      <c r="RTM206" s="223"/>
      <c r="RTN206" s="223"/>
      <c r="RTO206" s="223"/>
      <c r="RTP206" s="223"/>
      <c r="RTQ206" s="223"/>
      <c r="RTR206" s="223"/>
      <c r="RTS206" s="223"/>
      <c r="RTT206" s="223"/>
      <c r="RTU206" s="223"/>
      <c r="RTV206" s="223"/>
      <c r="RTW206" s="223"/>
      <c r="RTX206" s="223"/>
      <c r="RTY206" s="223"/>
      <c r="RTZ206" s="223"/>
      <c r="RUA206" s="223"/>
      <c r="RUB206" s="223"/>
      <c r="RUC206" s="223"/>
      <c r="RUD206" s="223"/>
      <c r="RUE206" s="223"/>
      <c r="RUF206" s="223"/>
      <c r="RUG206" s="223"/>
      <c r="RUH206" s="223"/>
      <c r="RUI206" s="223"/>
      <c r="RUJ206" s="223"/>
      <c r="RUK206" s="223"/>
      <c r="RUL206" s="223"/>
      <c r="RUM206" s="223"/>
      <c r="RUN206" s="223"/>
      <c r="RUO206" s="223"/>
      <c r="RUP206" s="223"/>
      <c r="RUQ206" s="223"/>
      <c r="RUR206" s="223"/>
      <c r="RUS206" s="223"/>
      <c r="RUT206" s="223"/>
      <c r="RUU206" s="223"/>
      <c r="RUV206" s="223"/>
      <c r="RUW206" s="223"/>
      <c r="RUX206" s="223"/>
      <c r="RUY206" s="223"/>
      <c r="RUZ206" s="223"/>
      <c r="RVA206" s="223"/>
      <c r="RVB206" s="223"/>
      <c r="RVC206" s="223"/>
      <c r="RVD206" s="223"/>
      <c r="RVE206" s="223"/>
      <c r="RVF206" s="223"/>
      <c r="RVG206" s="223"/>
      <c r="RVH206" s="223"/>
      <c r="RVI206" s="223"/>
      <c r="RVJ206" s="223"/>
      <c r="RVK206" s="223"/>
      <c r="RVL206" s="223"/>
      <c r="RVM206" s="223"/>
      <c r="RVN206" s="223"/>
      <c r="RVO206" s="223"/>
      <c r="RVP206" s="223"/>
      <c r="RVQ206" s="223"/>
      <c r="RVR206" s="223"/>
      <c r="RVS206" s="223"/>
      <c r="RVT206" s="223"/>
      <c r="RVU206" s="223"/>
      <c r="RVV206" s="223"/>
      <c r="RVW206" s="223"/>
      <c r="RVX206" s="223"/>
      <c r="RVY206" s="223"/>
      <c r="RVZ206" s="223"/>
      <c r="RWA206" s="223"/>
      <c r="RWB206" s="223"/>
      <c r="RWC206" s="223"/>
      <c r="RWD206" s="223"/>
      <c r="RWE206" s="223"/>
      <c r="RWF206" s="223"/>
      <c r="RWG206" s="223"/>
      <c r="RWH206" s="223"/>
      <c r="RWI206" s="223"/>
      <c r="RWJ206" s="223"/>
      <c r="RWK206" s="223"/>
      <c r="RWL206" s="223"/>
      <c r="RWM206" s="223"/>
      <c r="RWN206" s="223"/>
      <c r="RWO206" s="223"/>
      <c r="RWP206" s="223"/>
      <c r="RWQ206" s="223"/>
      <c r="RWR206" s="223"/>
      <c r="RWS206" s="223"/>
      <c r="RWT206" s="223"/>
      <c r="RWU206" s="223"/>
      <c r="RWV206" s="223"/>
      <c r="RWW206" s="223"/>
      <c r="RWX206" s="223"/>
      <c r="RWY206" s="223"/>
      <c r="RWZ206" s="223"/>
      <c r="RXA206" s="223"/>
      <c r="RXB206" s="223"/>
      <c r="RXC206" s="223"/>
      <c r="RXD206" s="223"/>
      <c r="RXE206" s="223"/>
      <c r="RXF206" s="223"/>
      <c r="RXG206" s="223"/>
      <c r="RXH206" s="223"/>
      <c r="RXI206" s="223"/>
      <c r="RXJ206" s="223"/>
      <c r="RXK206" s="223"/>
      <c r="RXL206" s="223"/>
      <c r="RXM206" s="223"/>
      <c r="RXN206" s="223"/>
      <c r="RXO206" s="223"/>
      <c r="RXP206" s="223"/>
      <c r="RXQ206" s="223"/>
      <c r="RXR206" s="223"/>
      <c r="RXS206" s="223"/>
      <c r="RXT206" s="223"/>
      <c r="RXU206" s="223"/>
      <c r="RXV206" s="223"/>
      <c r="RXW206" s="223"/>
      <c r="RXX206" s="223"/>
      <c r="RXY206" s="223"/>
      <c r="RXZ206" s="223"/>
      <c r="RYA206" s="223"/>
      <c r="RYB206" s="223"/>
      <c r="RYC206" s="223"/>
      <c r="RYD206" s="223"/>
      <c r="RYE206" s="223"/>
      <c r="RYF206" s="223"/>
      <c r="RYG206" s="223"/>
      <c r="RYH206" s="223"/>
      <c r="RYI206" s="223"/>
      <c r="RYJ206" s="223"/>
      <c r="RYK206" s="223"/>
      <c r="RYL206" s="223"/>
      <c r="RYM206" s="223"/>
      <c r="RYN206" s="223"/>
      <c r="RYO206" s="223"/>
      <c r="RYP206" s="223"/>
      <c r="RYQ206" s="223"/>
      <c r="RYR206" s="223"/>
      <c r="RYS206" s="223"/>
      <c r="RYT206" s="223"/>
      <c r="RYU206" s="223"/>
      <c r="RYV206" s="223"/>
      <c r="RYW206" s="223"/>
      <c r="RYX206" s="223"/>
      <c r="RYY206" s="223"/>
      <c r="RYZ206" s="223"/>
      <c r="RZA206" s="223"/>
      <c r="RZB206" s="223"/>
      <c r="RZC206" s="223"/>
      <c r="RZD206" s="223"/>
      <c r="RZE206" s="223"/>
      <c r="RZF206" s="223"/>
      <c r="RZG206" s="223"/>
      <c r="RZH206" s="223"/>
      <c r="RZI206" s="223"/>
      <c r="RZJ206" s="223"/>
      <c r="RZK206" s="223"/>
      <c r="RZL206" s="223"/>
      <c r="RZM206" s="223"/>
      <c r="RZN206" s="223"/>
      <c r="RZO206" s="223"/>
      <c r="RZP206" s="223"/>
      <c r="RZQ206" s="223"/>
      <c r="RZR206" s="223"/>
      <c r="RZS206" s="223"/>
      <c r="RZT206" s="223"/>
      <c r="RZU206" s="223"/>
      <c r="RZV206" s="223"/>
      <c r="RZW206" s="223"/>
      <c r="RZX206" s="223"/>
      <c r="RZY206" s="223"/>
      <c r="RZZ206" s="223"/>
      <c r="SAA206" s="223"/>
      <c r="SAB206" s="223"/>
      <c r="SAC206" s="223"/>
      <c r="SAD206" s="223"/>
      <c r="SAE206" s="223"/>
      <c r="SAF206" s="223"/>
      <c r="SAG206" s="223"/>
      <c r="SAH206" s="223"/>
      <c r="SAI206" s="223"/>
      <c r="SAJ206" s="223"/>
      <c r="SAK206" s="223"/>
      <c r="SAL206" s="223"/>
      <c r="SAM206" s="223"/>
      <c r="SAN206" s="223"/>
      <c r="SAO206" s="223"/>
      <c r="SAP206" s="223"/>
      <c r="SAQ206" s="223"/>
      <c r="SAR206" s="223"/>
      <c r="SAS206" s="223"/>
      <c r="SAT206" s="223"/>
      <c r="SAU206" s="223"/>
      <c r="SAV206" s="223"/>
      <c r="SAW206" s="223"/>
      <c r="SAX206" s="223"/>
      <c r="SAY206" s="223"/>
      <c r="SAZ206" s="223"/>
      <c r="SBA206" s="223"/>
      <c r="SBB206" s="223"/>
      <c r="SBC206" s="223"/>
      <c r="SBD206" s="223"/>
      <c r="SBE206" s="223"/>
      <c r="SBF206" s="223"/>
      <c r="SBG206" s="223"/>
      <c r="SBH206" s="223"/>
      <c r="SBI206" s="223"/>
      <c r="SBJ206" s="223"/>
      <c r="SBK206" s="223"/>
      <c r="SBL206" s="223"/>
      <c r="SBM206" s="223"/>
      <c r="SBN206" s="223"/>
      <c r="SBO206" s="223"/>
      <c r="SBP206" s="223"/>
      <c r="SBQ206" s="223"/>
      <c r="SBR206" s="223"/>
      <c r="SBS206" s="223"/>
      <c r="SBT206" s="223"/>
      <c r="SBU206" s="223"/>
      <c r="SBV206" s="223"/>
      <c r="SBW206" s="223"/>
      <c r="SBX206" s="223"/>
      <c r="SBY206" s="223"/>
      <c r="SBZ206" s="223"/>
      <c r="SCA206" s="223"/>
      <c r="SCB206" s="223"/>
      <c r="SCC206" s="223"/>
      <c r="SCD206" s="223"/>
      <c r="SCE206" s="223"/>
      <c r="SCF206" s="223"/>
      <c r="SCG206" s="223"/>
      <c r="SCH206" s="223"/>
      <c r="SCI206" s="223"/>
      <c r="SCJ206" s="223"/>
      <c r="SCK206" s="223"/>
      <c r="SCL206" s="223"/>
      <c r="SCM206" s="223"/>
      <c r="SCN206" s="223"/>
      <c r="SCO206" s="223"/>
      <c r="SCP206" s="223"/>
      <c r="SCQ206" s="223"/>
      <c r="SCR206" s="223"/>
      <c r="SCS206" s="223"/>
      <c r="SCT206" s="223"/>
      <c r="SCU206" s="223"/>
      <c r="SCV206" s="223"/>
      <c r="SCW206" s="223"/>
      <c r="SCX206" s="223"/>
      <c r="SCY206" s="223"/>
      <c r="SCZ206" s="223"/>
      <c r="SDA206" s="223"/>
      <c r="SDB206" s="223"/>
      <c r="SDC206" s="223"/>
      <c r="SDD206" s="223"/>
      <c r="SDE206" s="223"/>
      <c r="SDF206" s="223"/>
      <c r="SDG206" s="223"/>
      <c r="SDH206" s="223"/>
      <c r="SDI206" s="223"/>
      <c r="SDJ206" s="223"/>
      <c r="SDK206" s="223"/>
      <c r="SDL206" s="223"/>
      <c r="SDM206" s="223"/>
      <c r="SDN206" s="223"/>
      <c r="SDO206" s="223"/>
      <c r="SDP206" s="223"/>
      <c r="SDQ206" s="223"/>
      <c r="SDR206" s="223"/>
      <c r="SDS206" s="223"/>
      <c r="SDT206" s="223"/>
      <c r="SDU206" s="223"/>
      <c r="SDV206" s="223"/>
      <c r="SDW206" s="223"/>
      <c r="SDX206" s="223"/>
      <c r="SDY206" s="223"/>
      <c r="SDZ206" s="223"/>
      <c r="SEA206" s="223"/>
      <c r="SEB206" s="223"/>
      <c r="SEC206" s="223"/>
      <c r="SED206" s="223"/>
      <c r="SEE206" s="223"/>
      <c r="SEF206" s="223"/>
      <c r="SEG206" s="223"/>
      <c r="SEH206" s="223"/>
      <c r="SEI206" s="223"/>
      <c r="SEJ206" s="223"/>
      <c r="SEK206" s="223"/>
      <c r="SEL206" s="223"/>
      <c r="SEM206" s="223"/>
      <c r="SEN206" s="223"/>
      <c r="SEO206" s="223"/>
      <c r="SEP206" s="223"/>
      <c r="SEQ206" s="223"/>
      <c r="SER206" s="223"/>
      <c r="SES206" s="223"/>
      <c r="SET206" s="223"/>
      <c r="SEU206" s="223"/>
      <c r="SEV206" s="223"/>
      <c r="SEW206" s="223"/>
      <c r="SEX206" s="223"/>
      <c r="SEY206" s="223"/>
      <c r="SEZ206" s="223"/>
      <c r="SFA206" s="223"/>
      <c r="SFB206" s="223"/>
      <c r="SFC206" s="223"/>
      <c r="SFD206" s="223"/>
      <c r="SFE206" s="223"/>
      <c r="SFF206" s="223"/>
      <c r="SFG206" s="223"/>
      <c r="SFH206" s="223"/>
      <c r="SFI206" s="223"/>
      <c r="SFJ206" s="223"/>
      <c r="SFK206" s="223"/>
      <c r="SFL206" s="223"/>
      <c r="SFM206" s="223"/>
      <c r="SFN206" s="223"/>
      <c r="SFO206" s="223"/>
      <c r="SFP206" s="223"/>
      <c r="SFQ206" s="223"/>
      <c r="SFR206" s="223"/>
      <c r="SFS206" s="223"/>
      <c r="SFT206" s="223"/>
      <c r="SFU206" s="223"/>
      <c r="SFV206" s="223"/>
      <c r="SFW206" s="223"/>
      <c r="SFX206" s="223"/>
      <c r="SFY206" s="223"/>
      <c r="SFZ206" s="223"/>
      <c r="SGA206" s="223"/>
      <c r="SGB206" s="223"/>
      <c r="SGC206" s="223"/>
      <c r="SGD206" s="223"/>
      <c r="SGE206" s="223"/>
      <c r="SGF206" s="223"/>
      <c r="SGG206" s="223"/>
      <c r="SGH206" s="223"/>
      <c r="SGI206" s="223"/>
      <c r="SGJ206" s="223"/>
      <c r="SGK206" s="223"/>
      <c r="SGL206" s="223"/>
      <c r="SGM206" s="223"/>
      <c r="SGN206" s="223"/>
      <c r="SGO206" s="223"/>
      <c r="SGP206" s="223"/>
      <c r="SGQ206" s="223"/>
      <c r="SGR206" s="223"/>
      <c r="SGS206" s="223"/>
      <c r="SGT206" s="223"/>
      <c r="SGU206" s="223"/>
      <c r="SGV206" s="223"/>
      <c r="SGW206" s="223"/>
      <c r="SGX206" s="223"/>
      <c r="SGY206" s="223"/>
      <c r="SGZ206" s="223"/>
      <c r="SHA206" s="223"/>
      <c r="SHB206" s="223"/>
      <c r="SHC206" s="223"/>
      <c r="SHD206" s="223"/>
      <c r="SHE206" s="223"/>
      <c r="SHF206" s="223"/>
      <c r="SHG206" s="223"/>
      <c r="SHH206" s="223"/>
      <c r="SHI206" s="223"/>
      <c r="SHJ206" s="223"/>
      <c r="SHK206" s="223"/>
      <c r="SHL206" s="223"/>
      <c r="SHM206" s="223"/>
      <c r="SHN206" s="223"/>
      <c r="SHO206" s="223"/>
      <c r="SHP206" s="223"/>
      <c r="SHQ206" s="223"/>
      <c r="SHR206" s="223"/>
      <c r="SHS206" s="223"/>
      <c r="SHT206" s="223"/>
      <c r="SHU206" s="223"/>
      <c r="SHV206" s="223"/>
      <c r="SHW206" s="223"/>
      <c r="SHX206" s="223"/>
      <c r="SHY206" s="223"/>
      <c r="SHZ206" s="223"/>
      <c r="SIA206" s="223"/>
      <c r="SIB206" s="223"/>
      <c r="SIC206" s="223"/>
      <c r="SID206" s="223"/>
      <c r="SIE206" s="223"/>
      <c r="SIF206" s="223"/>
      <c r="SIG206" s="223"/>
      <c r="SIH206" s="223"/>
      <c r="SII206" s="223"/>
      <c r="SIJ206" s="223"/>
      <c r="SIK206" s="223"/>
      <c r="SIL206" s="223"/>
      <c r="SIM206" s="223"/>
      <c r="SIN206" s="223"/>
      <c r="SIO206" s="223"/>
      <c r="SIP206" s="223"/>
      <c r="SIQ206" s="223"/>
      <c r="SIR206" s="223"/>
      <c r="SIS206" s="223"/>
      <c r="SIT206" s="223"/>
      <c r="SIU206" s="223"/>
      <c r="SIV206" s="223"/>
      <c r="SIW206" s="223"/>
      <c r="SIX206" s="223"/>
      <c r="SIY206" s="223"/>
      <c r="SIZ206" s="223"/>
      <c r="SJA206" s="223"/>
      <c r="SJB206" s="223"/>
      <c r="SJC206" s="223"/>
      <c r="SJD206" s="223"/>
      <c r="SJE206" s="223"/>
      <c r="SJF206" s="223"/>
      <c r="SJG206" s="223"/>
      <c r="SJH206" s="223"/>
      <c r="SJI206" s="223"/>
      <c r="SJJ206" s="223"/>
      <c r="SJK206" s="223"/>
      <c r="SJL206" s="223"/>
      <c r="SJM206" s="223"/>
      <c r="SJN206" s="223"/>
      <c r="SJO206" s="223"/>
      <c r="SJP206" s="223"/>
      <c r="SJQ206" s="223"/>
      <c r="SJR206" s="223"/>
      <c r="SJS206" s="223"/>
      <c r="SJT206" s="223"/>
      <c r="SJU206" s="223"/>
      <c r="SJV206" s="223"/>
      <c r="SJW206" s="223"/>
      <c r="SJX206" s="223"/>
      <c r="SJY206" s="223"/>
      <c r="SJZ206" s="223"/>
      <c r="SKA206" s="223"/>
      <c r="SKB206" s="223"/>
      <c r="SKC206" s="223"/>
      <c r="SKD206" s="223"/>
      <c r="SKE206" s="223"/>
      <c r="SKF206" s="223"/>
      <c r="SKG206" s="223"/>
      <c r="SKH206" s="223"/>
      <c r="SKI206" s="223"/>
      <c r="SKJ206" s="223"/>
      <c r="SKK206" s="223"/>
      <c r="SKL206" s="223"/>
      <c r="SKM206" s="223"/>
      <c r="SKN206" s="223"/>
      <c r="SKO206" s="223"/>
      <c r="SKP206" s="223"/>
      <c r="SKQ206" s="223"/>
      <c r="SKR206" s="223"/>
      <c r="SKS206" s="223"/>
      <c r="SKT206" s="223"/>
      <c r="SKU206" s="223"/>
      <c r="SKV206" s="223"/>
      <c r="SKW206" s="223"/>
      <c r="SKX206" s="223"/>
      <c r="SKY206" s="223"/>
      <c r="SKZ206" s="223"/>
      <c r="SLA206" s="223"/>
      <c r="SLB206" s="223"/>
      <c r="SLC206" s="223"/>
      <c r="SLD206" s="223"/>
      <c r="SLE206" s="223"/>
      <c r="SLF206" s="223"/>
      <c r="SLG206" s="223"/>
      <c r="SLH206" s="223"/>
      <c r="SLI206" s="223"/>
      <c r="SLJ206" s="223"/>
      <c r="SLK206" s="223"/>
      <c r="SLL206" s="223"/>
      <c r="SLM206" s="223"/>
      <c r="SLN206" s="223"/>
      <c r="SLO206" s="223"/>
      <c r="SLP206" s="223"/>
      <c r="SLQ206" s="223"/>
      <c r="SLR206" s="223"/>
      <c r="SLS206" s="223"/>
      <c r="SLT206" s="223"/>
      <c r="SLU206" s="223"/>
      <c r="SLV206" s="223"/>
      <c r="SLW206" s="223"/>
      <c r="SLX206" s="223"/>
      <c r="SLY206" s="223"/>
      <c r="SLZ206" s="223"/>
      <c r="SMA206" s="223"/>
      <c r="SMB206" s="223"/>
      <c r="SMC206" s="223"/>
      <c r="SMD206" s="223"/>
      <c r="SME206" s="223"/>
      <c r="SMF206" s="223"/>
      <c r="SMG206" s="223"/>
      <c r="SMH206" s="223"/>
      <c r="SMI206" s="223"/>
      <c r="SMJ206" s="223"/>
      <c r="SMK206" s="223"/>
      <c r="SML206" s="223"/>
      <c r="SMM206" s="223"/>
      <c r="SMN206" s="223"/>
      <c r="SMO206" s="223"/>
      <c r="SMP206" s="223"/>
      <c r="SMQ206" s="223"/>
      <c r="SMR206" s="223"/>
      <c r="SMS206" s="223"/>
      <c r="SMT206" s="223"/>
      <c r="SMU206" s="223"/>
      <c r="SMV206" s="223"/>
      <c r="SMW206" s="223"/>
      <c r="SMX206" s="223"/>
      <c r="SMY206" s="223"/>
      <c r="SMZ206" s="223"/>
      <c r="SNA206" s="223"/>
      <c r="SNB206" s="223"/>
      <c r="SNC206" s="223"/>
      <c r="SND206" s="223"/>
      <c r="SNE206" s="223"/>
      <c r="SNF206" s="223"/>
      <c r="SNG206" s="223"/>
      <c r="SNH206" s="223"/>
      <c r="SNI206" s="223"/>
      <c r="SNJ206" s="223"/>
      <c r="SNK206" s="223"/>
      <c r="SNL206" s="223"/>
      <c r="SNM206" s="223"/>
      <c r="SNN206" s="223"/>
      <c r="SNO206" s="223"/>
      <c r="SNP206" s="223"/>
      <c r="SNQ206" s="223"/>
      <c r="SNR206" s="223"/>
      <c r="SNS206" s="223"/>
      <c r="SNT206" s="223"/>
      <c r="SNU206" s="223"/>
      <c r="SNV206" s="223"/>
      <c r="SNW206" s="223"/>
      <c r="SNX206" s="223"/>
      <c r="SNY206" s="223"/>
      <c r="SNZ206" s="223"/>
      <c r="SOA206" s="223"/>
      <c r="SOB206" s="223"/>
      <c r="SOC206" s="223"/>
      <c r="SOD206" s="223"/>
      <c r="SOE206" s="223"/>
      <c r="SOF206" s="223"/>
      <c r="SOG206" s="223"/>
      <c r="SOH206" s="223"/>
      <c r="SOI206" s="223"/>
      <c r="SOJ206" s="223"/>
      <c r="SOK206" s="223"/>
      <c r="SOL206" s="223"/>
      <c r="SOM206" s="223"/>
      <c r="SON206" s="223"/>
      <c r="SOO206" s="223"/>
      <c r="SOP206" s="223"/>
      <c r="SOQ206" s="223"/>
      <c r="SOR206" s="223"/>
      <c r="SOS206" s="223"/>
      <c r="SOT206" s="223"/>
      <c r="SOU206" s="223"/>
      <c r="SOV206" s="223"/>
      <c r="SOW206" s="223"/>
      <c r="SOX206" s="223"/>
      <c r="SOY206" s="223"/>
      <c r="SOZ206" s="223"/>
      <c r="SPA206" s="223"/>
      <c r="SPB206" s="223"/>
      <c r="SPC206" s="223"/>
      <c r="SPD206" s="223"/>
      <c r="SPE206" s="223"/>
      <c r="SPF206" s="223"/>
      <c r="SPG206" s="223"/>
      <c r="SPH206" s="223"/>
      <c r="SPI206" s="223"/>
      <c r="SPJ206" s="223"/>
      <c r="SPK206" s="223"/>
      <c r="SPL206" s="223"/>
      <c r="SPM206" s="223"/>
      <c r="SPN206" s="223"/>
      <c r="SPO206" s="223"/>
      <c r="SPP206" s="223"/>
      <c r="SPQ206" s="223"/>
      <c r="SPR206" s="223"/>
      <c r="SPS206" s="223"/>
      <c r="SPT206" s="223"/>
      <c r="SPU206" s="223"/>
      <c r="SPV206" s="223"/>
      <c r="SPW206" s="223"/>
      <c r="SPX206" s="223"/>
      <c r="SPY206" s="223"/>
      <c r="SPZ206" s="223"/>
      <c r="SQA206" s="223"/>
      <c r="SQB206" s="223"/>
      <c r="SQC206" s="223"/>
      <c r="SQD206" s="223"/>
      <c r="SQE206" s="223"/>
      <c r="SQF206" s="223"/>
      <c r="SQG206" s="223"/>
      <c r="SQH206" s="223"/>
      <c r="SQI206" s="223"/>
      <c r="SQJ206" s="223"/>
      <c r="SQK206" s="223"/>
      <c r="SQL206" s="223"/>
      <c r="SQM206" s="223"/>
      <c r="SQN206" s="223"/>
      <c r="SQO206" s="223"/>
      <c r="SQP206" s="223"/>
      <c r="SQQ206" s="223"/>
      <c r="SQR206" s="223"/>
      <c r="SQS206" s="223"/>
      <c r="SQT206" s="223"/>
      <c r="SQU206" s="223"/>
      <c r="SQV206" s="223"/>
      <c r="SQW206" s="223"/>
      <c r="SQX206" s="223"/>
      <c r="SQY206" s="223"/>
      <c r="SQZ206" s="223"/>
      <c r="SRA206" s="223"/>
      <c r="SRB206" s="223"/>
      <c r="SRC206" s="223"/>
      <c r="SRD206" s="223"/>
      <c r="SRE206" s="223"/>
      <c r="SRF206" s="223"/>
      <c r="SRG206" s="223"/>
      <c r="SRH206" s="223"/>
      <c r="SRI206" s="223"/>
      <c r="SRJ206" s="223"/>
      <c r="SRK206" s="223"/>
      <c r="SRL206" s="223"/>
      <c r="SRM206" s="223"/>
      <c r="SRN206" s="223"/>
      <c r="SRO206" s="223"/>
      <c r="SRP206" s="223"/>
      <c r="SRQ206" s="223"/>
      <c r="SRR206" s="223"/>
      <c r="SRS206" s="223"/>
      <c r="SRT206" s="223"/>
      <c r="SRU206" s="223"/>
      <c r="SRV206" s="223"/>
      <c r="SRW206" s="223"/>
      <c r="SRX206" s="223"/>
      <c r="SRY206" s="223"/>
      <c r="SRZ206" s="223"/>
      <c r="SSA206" s="223"/>
      <c r="SSB206" s="223"/>
      <c r="SSC206" s="223"/>
      <c r="SSD206" s="223"/>
      <c r="SSE206" s="223"/>
      <c r="SSF206" s="223"/>
      <c r="SSG206" s="223"/>
      <c r="SSH206" s="223"/>
      <c r="SSI206" s="223"/>
      <c r="SSJ206" s="223"/>
      <c r="SSK206" s="223"/>
      <c r="SSL206" s="223"/>
      <c r="SSM206" s="223"/>
      <c r="SSN206" s="223"/>
      <c r="SSO206" s="223"/>
      <c r="SSP206" s="223"/>
      <c r="SSQ206" s="223"/>
      <c r="SSR206" s="223"/>
      <c r="SSS206" s="223"/>
      <c r="SST206" s="223"/>
      <c r="SSU206" s="223"/>
      <c r="SSV206" s="223"/>
      <c r="SSW206" s="223"/>
      <c r="SSX206" s="223"/>
      <c r="SSY206" s="223"/>
      <c r="SSZ206" s="223"/>
      <c r="STA206" s="223"/>
      <c r="STB206" s="223"/>
      <c r="STC206" s="223"/>
      <c r="STD206" s="223"/>
      <c r="STE206" s="223"/>
      <c r="STF206" s="223"/>
      <c r="STG206" s="223"/>
      <c r="STH206" s="223"/>
      <c r="STI206" s="223"/>
      <c r="STJ206" s="223"/>
      <c r="STK206" s="223"/>
      <c r="STL206" s="223"/>
      <c r="STM206" s="223"/>
      <c r="STN206" s="223"/>
      <c r="STO206" s="223"/>
      <c r="STP206" s="223"/>
      <c r="STQ206" s="223"/>
      <c r="STR206" s="223"/>
      <c r="STS206" s="223"/>
      <c r="STT206" s="223"/>
      <c r="STU206" s="223"/>
      <c r="STV206" s="223"/>
      <c r="STW206" s="223"/>
      <c r="STX206" s="223"/>
      <c r="STY206" s="223"/>
      <c r="STZ206" s="223"/>
      <c r="SUA206" s="223"/>
      <c r="SUB206" s="223"/>
      <c r="SUC206" s="223"/>
      <c r="SUD206" s="223"/>
      <c r="SUE206" s="223"/>
      <c r="SUF206" s="223"/>
      <c r="SUG206" s="223"/>
      <c r="SUH206" s="223"/>
      <c r="SUI206" s="223"/>
      <c r="SUJ206" s="223"/>
      <c r="SUK206" s="223"/>
      <c r="SUL206" s="223"/>
      <c r="SUM206" s="223"/>
      <c r="SUN206" s="223"/>
      <c r="SUO206" s="223"/>
      <c r="SUP206" s="223"/>
      <c r="SUQ206" s="223"/>
      <c r="SUR206" s="223"/>
      <c r="SUS206" s="223"/>
      <c r="SUT206" s="223"/>
      <c r="SUU206" s="223"/>
      <c r="SUV206" s="223"/>
      <c r="SUW206" s="223"/>
      <c r="SUX206" s="223"/>
      <c r="SUY206" s="223"/>
      <c r="SUZ206" s="223"/>
      <c r="SVA206" s="223"/>
      <c r="SVB206" s="223"/>
      <c r="SVC206" s="223"/>
      <c r="SVD206" s="223"/>
      <c r="SVE206" s="223"/>
      <c r="SVF206" s="223"/>
      <c r="SVG206" s="223"/>
      <c r="SVH206" s="223"/>
      <c r="SVI206" s="223"/>
      <c r="SVJ206" s="223"/>
      <c r="SVK206" s="223"/>
      <c r="SVL206" s="223"/>
      <c r="SVM206" s="223"/>
      <c r="SVN206" s="223"/>
      <c r="SVO206" s="223"/>
      <c r="SVP206" s="223"/>
      <c r="SVQ206" s="223"/>
      <c r="SVR206" s="223"/>
      <c r="SVS206" s="223"/>
      <c r="SVT206" s="223"/>
      <c r="SVU206" s="223"/>
      <c r="SVV206" s="223"/>
      <c r="SVW206" s="223"/>
      <c r="SVX206" s="223"/>
      <c r="SVY206" s="223"/>
      <c r="SVZ206" s="223"/>
      <c r="SWA206" s="223"/>
      <c r="SWB206" s="223"/>
      <c r="SWC206" s="223"/>
      <c r="SWD206" s="223"/>
      <c r="SWE206" s="223"/>
      <c r="SWF206" s="223"/>
      <c r="SWG206" s="223"/>
      <c r="SWH206" s="223"/>
      <c r="SWI206" s="223"/>
      <c r="SWJ206" s="223"/>
      <c r="SWK206" s="223"/>
      <c r="SWL206" s="223"/>
      <c r="SWM206" s="223"/>
      <c r="SWN206" s="223"/>
      <c r="SWO206" s="223"/>
      <c r="SWP206" s="223"/>
      <c r="SWQ206" s="223"/>
      <c r="SWR206" s="223"/>
      <c r="SWS206" s="223"/>
      <c r="SWT206" s="223"/>
      <c r="SWU206" s="223"/>
      <c r="SWV206" s="223"/>
      <c r="SWW206" s="223"/>
      <c r="SWX206" s="223"/>
      <c r="SWY206" s="223"/>
      <c r="SWZ206" s="223"/>
      <c r="SXA206" s="223"/>
      <c r="SXB206" s="223"/>
      <c r="SXC206" s="223"/>
      <c r="SXD206" s="223"/>
      <c r="SXE206" s="223"/>
      <c r="SXF206" s="223"/>
      <c r="SXG206" s="223"/>
      <c r="SXH206" s="223"/>
      <c r="SXI206" s="223"/>
      <c r="SXJ206" s="223"/>
      <c r="SXK206" s="223"/>
      <c r="SXL206" s="223"/>
      <c r="SXM206" s="223"/>
      <c r="SXN206" s="223"/>
      <c r="SXO206" s="223"/>
      <c r="SXP206" s="223"/>
      <c r="SXQ206" s="223"/>
      <c r="SXR206" s="223"/>
      <c r="SXS206" s="223"/>
      <c r="SXT206" s="223"/>
      <c r="SXU206" s="223"/>
      <c r="SXV206" s="223"/>
      <c r="SXW206" s="223"/>
      <c r="SXX206" s="223"/>
      <c r="SXY206" s="223"/>
      <c r="SXZ206" s="223"/>
      <c r="SYA206" s="223"/>
      <c r="SYB206" s="223"/>
      <c r="SYC206" s="223"/>
      <c r="SYD206" s="223"/>
      <c r="SYE206" s="223"/>
      <c r="SYF206" s="223"/>
      <c r="SYG206" s="223"/>
      <c r="SYH206" s="223"/>
      <c r="SYI206" s="223"/>
      <c r="SYJ206" s="223"/>
      <c r="SYK206" s="223"/>
      <c r="SYL206" s="223"/>
      <c r="SYM206" s="223"/>
      <c r="SYN206" s="223"/>
      <c r="SYO206" s="223"/>
      <c r="SYP206" s="223"/>
      <c r="SYQ206" s="223"/>
      <c r="SYR206" s="223"/>
      <c r="SYS206" s="223"/>
      <c r="SYT206" s="223"/>
      <c r="SYU206" s="223"/>
      <c r="SYV206" s="223"/>
      <c r="SYW206" s="223"/>
      <c r="SYX206" s="223"/>
      <c r="SYY206" s="223"/>
      <c r="SYZ206" s="223"/>
      <c r="SZA206" s="223"/>
      <c r="SZB206" s="223"/>
      <c r="SZC206" s="223"/>
      <c r="SZD206" s="223"/>
      <c r="SZE206" s="223"/>
      <c r="SZF206" s="223"/>
      <c r="SZG206" s="223"/>
      <c r="SZH206" s="223"/>
      <c r="SZI206" s="223"/>
      <c r="SZJ206" s="223"/>
      <c r="SZK206" s="223"/>
      <c r="SZL206" s="223"/>
      <c r="SZM206" s="223"/>
      <c r="SZN206" s="223"/>
      <c r="SZO206" s="223"/>
      <c r="SZP206" s="223"/>
      <c r="SZQ206" s="223"/>
      <c r="SZR206" s="223"/>
      <c r="SZS206" s="223"/>
      <c r="SZT206" s="223"/>
      <c r="SZU206" s="223"/>
      <c r="SZV206" s="223"/>
      <c r="SZW206" s="223"/>
      <c r="SZX206" s="223"/>
      <c r="SZY206" s="223"/>
      <c r="SZZ206" s="223"/>
      <c r="TAA206" s="223"/>
      <c r="TAB206" s="223"/>
      <c r="TAC206" s="223"/>
      <c r="TAD206" s="223"/>
      <c r="TAE206" s="223"/>
      <c r="TAF206" s="223"/>
      <c r="TAG206" s="223"/>
      <c r="TAH206" s="223"/>
      <c r="TAI206" s="223"/>
      <c r="TAJ206" s="223"/>
      <c r="TAK206" s="223"/>
      <c r="TAL206" s="223"/>
      <c r="TAM206" s="223"/>
      <c r="TAN206" s="223"/>
      <c r="TAO206" s="223"/>
      <c r="TAP206" s="223"/>
      <c r="TAQ206" s="223"/>
      <c r="TAR206" s="223"/>
      <c r="TAS206" s="223"/>
      <c r="TAT206" s="223"/>
      <c r="TAU206" s="223"/>
      <c r="TAV206" s="223"/>
      <c r="TAW206" s="223"/>
      <c r="TAX206" s="223"/>
      <c r="TAY206" s="223"/>
      <c r="TAZ206" s="223"/>
      <c r="TBA206" s="223"/>
      <c r="TBB206" s="223"/>
      <c r="TBC206" s="223"/>
      <c r="TBD206" s="223"/>
      <c r="TBE206" s="223"/>
      <c r="TBF206" s="223"/>
      <c r="TBG206" s="223"/>
      <c r="TBH206" s="223"/>
      <c r="TBI206" s="223"/>
      <c r="TBJ206" s="223"/>
      <c r="TBK206" s="223"/>
      <c r="TBL206" s="223"/>
      <c r="TBM206" s="223"/>
      <c r="TBN206" s="223"/>
      <c r="TBO206" s="223"/>
      <c r="TBP206" s="223"/>
      <c r="TBQ206" s="223"/>
      <c r="TBR206" s="223"/>
      <c r="TBS206" s="223"/>
      <c r="TBT206" s="223"/>
      <c r="TBU206" s="223"/>
      <c r="TBV206" s="223"/>
      <c r="TBW206" s="223"/>
      <c r="TBX206" s="223"/>
      <c r="TBY206" s="223"/>
      <c r="TBZ206" s="223"/>
      <c r="TCA206" s="223"/>
      <c r="TCB206" s="223"/>
      <c r="TCC206" s="223"/>
      <c r="TCD206" s="223"/>
      <c r="TCE206" s="223"/>
      <c r="TCF206" s="223"/>
      <c r="TCG206" s="223"/>
      <c r="TCH206" s="223"/>
      <c r="TCI206" s="223"/>
      <c r="TCJ206" s="223"/>
      <c r="TCK206" s="223"/>
      <c r="TCL206" s="223"/>
      <c r="TCM206" s="223"/>
      <c r="TCN206" s="223"/>
      <c r="TCO206" s="223"/>
      <c r="TCP206" s="223"/>
      <c r="TCQ206" s="223"/>
      <c r="TCR206" s="223"/>
      <c r="TCS206" s="223"/>
      <c r="TCT206" s="223"/>
      <c r="TCU206" s="223"/>
      <c r="TCV206" s="223"/>
      <c r="TCW206" s="223"/>
      <c r="TCX206" s="223"/>
      <c r="TCY206" s="223"/>
      <c r="TCZ206" s="223"/>
      <c r="TDA206" s="223"/>
      <c r="TDB206" s="223"/>
      <c r="TDC206" s="223"/>
      <c r="TDD206" s="223"/>
      <c r="TDE206" s="223"/>
      <c r="TDF206" s="223"/>
      <c r="TDG206" s="223"/>
      <c r="TDH206" s="223"/>
      <c r="TDI206" s="223"/>
      <c r="TDJ206" s="223"/>
      <c r="TDK206" s="223"/>
      <c r="TDL206" s="223"/>
      <c r="TDM206" s="223"/>
      <c r="TDN206" s="223"/>
      <c r="TDO206" s="223"/>
      <c r="TDP206" s="223"/>
      <c r="TDQ206" s="223"/>
      <c r="TDR206" s="223"/>
      <c r="TDS206" s="223"/>
      <c r="TDT206" s="223"/>
      <c r="TDU206" s="223"/>
      <c r="TDV206" s="223"/>
      <c r="TDW206" s="223"/>
      <c r="TDX206" s="223"/>
      <c r="TDY206" s="223"/>
      <c r="TDZ206" s="223"/>
      <c r="TEA206" s="223"/>
      <c r="TEB206" s="223"/>
      <c r="TEC206" s="223"/>
      <c r="TED206" s="223"/>
      <c r="TEE206" s="223"/>
      <c r="TEF206" s="223"/>
      <c r="TEG206" s="223"/>
      <c r="TEH206" s="223"/>
      <c r="TEI206" s="223"/>
      <c r="TEJ206" s="223"/>
      <c r="TEK206" s="223"/>
      <c r="TEL206" s="223"/>
      <c r="TEM206" s="223"/>
      <c r="TEN206" s="223"/>
      <c r="TEO206" s="223"/>
      <c r="TEP206" s="223"/>
      <c r="TEQ206" s="223"/>
      <c r="TER206" s="223"/>
      <c r="TES206" s="223"/>
      <c r="TET206" s="223"/>
      <c r="TEU206" s="223"/>
      <c r="TEV206" s="223"/>
      <c r="TEW206" s="223"/>
      <c r="TEX206" s="223"/>
      <c r="TEY206" s="223"/>
      <c r="TEZ206" s="223"/>
      <c r="TFA206" s="223"/>
      <c r="TFB206" s="223"/>
      <c r="TFC206" s="223"/>
      <c r="TFD206" s="223"/>
      <c r="TFE206" s="223"/>
      <c r="TFF206" s="223"/>
      <c r="TFG206" s="223"/>
      <c r="TFH206" s="223"/>
      <c r="TFI206" s="223"/>
      <c r="TFJ206" s="223"/>
      <c r="TFK206" s="223"/>
      <c r="TFL206" s="223"/>
      <c r="TFM206" s="223"/>
      <c r="TFN206" s="223"/>
      <c r="TFO206" s="223"/>
      <c r="TFP206" s="223"/>
      <c r="TFQ206" s="223"/>
      <c r="TFR206" s="223"/>
      <c r="TFS206" s="223"/>
      <c r="TFT206" s="223"/>
      <c r="TFU206" s="223"/>
      <c r="TFV206" s="223"/>
      <c r="TFW206" s="223"/>
      <c r="TFX206" s="223"/>
      <c r="TFY206" s="223"/>
      <c r="TFZ206" s="223"/>
      <c r="TGA206" s="223"/>
      <c r="TGB206" s="223"/>
      <c r="TGC206" s="223"/>
      <c r="TGD206" s="223"/>
      <c r="TGE206" s="223"/>
      <c r="TGF206" s="223"/>
      <c r="TGG206" s="223"/>
      <c r="TGH206" s="223"/>
      <c r="TGI206" s="223"/>
      <c r="TGJ206" s="223"/>
      <c r="TGK206" s="223"/>
      <c r="TGL206" s="223"/>
      <c r="TGM206" s="223"/>
      <c r="TGN206" s="223"/>
      <c r="TGO206" s="223"/>
      <c r="TGP206" s="223"/>
      <c r="TGQ206" s="223"/>
      <c r="TGR206" s="223"/>
      <c r="TGS206" s="223"/>
      <c r="TGT206" s="223"/>
      <c r="TGU206" s="223"/>
      <c r="TGV206" s="223"/>
      <c r="TGW206" s="223"/>
      <c r="TGX206" s="223"/>
      <c r="TGY206" s="223"/>
      <c r="TGZ206" s="223"/>
      <c r="THA206" s="223"/>
      <c r="THB206" s="223"/>
      <c r="THC206" s="223"/>
      <c r="THD206" s="223"/>
      <c r="THE206" s="223"/>
      <c r="THF206" s="223"/>
      <c r="THG206" s="223"/>
      <c r="THH206" s="223"/>
      <c r="THI206" s="223"/>
      <c r="THJ206" s="223"/>
      <c r="THK206" s="223"/>
      <c r="THL206" s="223"/>
      <c r="THM206" s="223"/>
      <c r="THN206" s="223"/>
      <c r="THO206" s="223"/>
      <c r="THP206" s="223"/>
      <c r="THQ206" s="223"/>
      <c r="THR206" s="223"/>
      <c r="THS206" s="223"/>
      <c r="THT206" s="223"/>
      <c r="THU206" s="223"/>
      <c r="THV206" s="223"/>
      <c r="THW206" s="223"/>
      <c r="THX206" s="223"/>
      <c r="THY206" s="223"/>
      <c r="THZ206" s="223"/>
      <c r="TIA206" s="223"/>
      <c r="TIB206" s="223"/>
      <c r="TIC206" s="223"/>
      <c r="TID206" s="223"/>
      <c r="TIE206" s="223"/>
      <c r="TIF206" s="223"/>
      <c r="TIG206" s="223"/>
      <c r="TIH206" s="223"/>
      <c r="TII206" s="223"/>
      <c r="TIJ206" s="223"/>
      <c r="TIK206" s="223"/>
      <c r="TIL206" s="223"/>
      <c r="TIM206" s="223"/>
      <c r="TIN206" s="223"/>
      <c r="TIO206" s="223"/>
      <c r="TIP206" s="223"/>
      <c r="TIQ206" s="223"/>
      <c r="TIR206" s="223"/>
      <c r="TIS206" s="223"/>
      <c r="TIT206" s="223"/>
      <c r="TIU206" s="223"/>
      <c r="TIV206" s="223"/>
      <c r="TIW206" s="223"/>
      <c r="TIX206" s="223"/>
      <c r="TIY206" s="223"/>
      <c r="TIZ206" s="223"/>
      <c r="TJA206" s="223"/>
      <c r="TJB206" s="223"/>
      <c r="TJC206" s="223"/>
      <c r="TJD206" s="223"/>
      <c r="TJE206" s="223"/>
      <c r="TJF206" s="223"/>
      <c r="TJG206" s="223"/>
      <c r="TJH206" s="223"/>
      <c r="TJI206" s="223"/>
      <c r="TJJ206" s="223"/>
      <c r="TJK206" s="223"/>
      <c r="TJL206" s="223"/>
      <c r="TJM206" s="223"/>
      <c r="TJN206" s="223"/>
      <c r="TJO206" s="223"/>
      <c r="TJP206" s="223"/>
      <c r="TJQ206" s="223"/>
      <c r="TJR206" s="223"/>
      <c r="TJS206" s="223"/>
      <c r="TJT206" s="223"/>
      <c r="TJU206" s="223"/>
      <c r="TJV206" s="223"/>
      <c r="TJW206" s="223"/>
      <c r="TJX206" s="223"/>
      <c r="TJY206" s="223"/>
      <c r="TJZ206" s="223"/>
      <c r="TKA206" s="223"/>
      <c r="TKB206" s="223"/>
      <c r="TKC206" s="223"/>
      <c r="TKD206" s="223"/>
      <c r="TKE206" s="223"/>
      <c r="TKF206" s="223"/>
      <c r="TKG206" s="223"/>
      <c r="TKH206" s="223"/>
      <c r="TKI206" s="223"/>
      <c r="TKJ206" s="223"/>
      <c r="TKK206" s="223"/>
      <c r="TKL206" s="223"/>
      <c r="TKM206" s="223"/>
      <c r="TKN206" s="223"/>
      <c r="TKO206" s="223"/>
      <c r="TKP206" s="223"/>
      <c r="TKQ206" s="223"/>
      <c r="TKR206" s="223"/>
      <c r="TKS206" s="223"/>
      <c r="TKT206" s="223"/>
      <c r="TKU206" s="223"/>
      <c r="TKV206" s="223"/>
      <c r="TKW206" s="223"/>
      <c r="TKX206" s="223"/>
      <c r="TKY206" s="223"/>
      <c r="TKZ206" s="223"/>
      <c r="TLA206" s="223"/>
      <c r="TLB206" s="223"/>
      <c r="TLC206" s="223"/>
      <c r="TLD206" s="223"/>
      <c r="TLE206" s="223"/>
      <c r="TLF206" s="223"/>
      <c r="TLG206" s="223"/>
      <c r="TLH206" s="223"/>
      <c r="TLI206" s="223"/>
      <c r="TLJ206" s="223"/>
      <c r="TLK206" s="223"/>
      <c r="TLL206" s="223"/>
      <c r="TLM206" s="223"/>
      <c r="TLN206" s="223"/>
      <c r="TLO206" s="223"/>
      <c r="TLP206" s="223"/>
      <c r="TLQ206" s="223"/>
      <c r="TLR206" s="223"/>
      <c r="TLS206" s="223"/>
      <c r="TLT206" s="223"/>
      <c r="TLU206" s="223"/>
      <c r="TLV206" s="223"/>
      <c r="TLW206" s="223"/>
      <c r="TLX206" s="223"/>
      <c r="TLY206" s="223"/>
      <c r="TLZ206" s="223"/>
      <c r="TMA206" s="223"/>
      <c r="TMB206" s="223"/>
      <c r="TMC206" s="223"/>
      <c r="TMD206" s="223"/>
      <c r="TME206" s="223"/>
      <c r="TMF206" s="223"/>
      <c r="TMG206" s="223"/>
      <c r="TMH206" s="223"/>
      <c r="TMI206" s="223"/>
      <c r="TMJ206" s="223"/>
      <c r="TMK206" s="223"/>
      <c r="TML206" s="223"/>
      <c r="TMM206" s="223"/>
      <c r="TMN206" s="223"/>
      <c r="TMO206" s="223"/>
      <c r="TMP206" s="223"/>
      <c r="TMQ206" s="223"/>
      <c r="TMR206" s="223"/>
      <c r="TMS206" s="223"/>
      <c r="TMT206" s="223"/>
      <c r="TMU206" s="223"/>
      <c r="TMV206" s="223"/>
      <c r="TMW206" s="223"/>
      <c r="TMX206" s="223"/>
      <c r="TMY206" s="223"/>
      <c r="TMZ206" s="223"/>
      <c r="TNA206" s="223"/>
      <c r="TNB206" s="223"/>
      <c r="TNC206" s="223"/>
      <c r="TND206" s="223"/>
      <c r="TNE206" s="223"/>
      <c r="TNF206" s="223"/>
      <c r="TNG206" s="223"/>
      <c r="TNH206" s="223"/>
      <c r="TNI206" s="223"/>
      <c r="TNJ206" s="223"/>
      <c r="TNK206" s="223"/>
      <c r="TNL206" s="223"/>
      <c r="TNM206" s="223"/>
      <c r="TNN206" s="223"/>
      <c r="TNO206" s="223"/>
      <c r="TNP206" s="223"/>
      <c r="TNQ206" s="223"/>
      <c r="TNR206" s="223"/>
      <c r="TNS206" s="223"/>
      <c r="TNT206" s="223"/>
      <c r="TNU206" s="223"/>
      <c r="TNV206" s="223"/>
      <c r="TNW206" s="223"/>
      <c r="TNX206" s="223"/>
      <c r="TNY206" s="223"/>
      <c r="TNZ206" s="223"/>
      <c r="TOA206" s="223"/>
      <c r="TOB206" s="223"/>
      <c r="TOC206" s="223"/>
      <c r="TOD206" s="223"/>
      <c r="TOE206" s="223"/>
      <c r="TOF206" s="223"/>
      <c r="TOG206" s="223"/>
      <c r="TOH206" s="223"/>
      <c r="TOI206" s="223"/>
      <c r="TOJ206" s="223"/>
      <c r="TOK206" s="223"/>
      <c r="TOL206" s="223"/>
      <c r="TOM206" s="223"/>
      <c r="TON206" s="223"/>
      <c r="TOO206" s="223"/>
      <c r="TOP206" s="223"/>
      <c r="TOQ206" s="223"/>
      <c r="TOR206" s="223"/>
      <c r="TOS206" s="223"/>
      <c r="TOT206" s="223"/>
      <c r="TOU206" s="223"/>
      <c r="TOV206" s="223"/>
      <c r="TOW206" s="223"/>
      <c r="TOX206" s="223"/>
      <c r="TOY206" s="223"/>
      <c r="TOZ206" s="223"/>
      <c r="TPA206" s="223"/>
      <c r="TPB206" s="223"/>
      <c r="TPC206" s="223"/>
      <c r="TPD206" s="223"/>
      <c r="TPE206" s="223"/>
      <c r="TPF206" s="223"/>
      <c r="TPG206" s="223"/>
      <c r="TPH206" s="223"/>
      <c r="TPI206" s="223"/>
      <c r="TPJ206" s="223"/>
      <c r="TPK206" s="223"/>
      <c r="TPL206" s="223"/>
      <c r="TPM206" s="223"/>
      <c r="TPN206" s="223"/>
      <c r="TPO206" s="223"/>
      <c r="TPP206" s="223"/>
      <c r="TPQ206" s="223"/>
      <c r="TPR206" s="223"/>
      <c r="TPS206" s="223"/>
      <c r="TPT206" s="223"/>
      <c r="TPU206" s="223"/>
      <c r="TPV206" s="223"/>
      <c r="TPW206" s="223"/>
      <c r="TPX206" s="223"/>
      <c r="TPY206" s="223"/>
      <c r="TPZ206" s="223"/>
      <c r="TQA206" s="223"/>
      <c r="TQB206" s="223"/>
      <c r="TQC206" s="223"/>
      <c r="TQD206" s="223"/>
      <c r="TQE206" s="223"/>
      <c r="TQF206" s="223"/>
      <c r="TQG206" s="223"/>
      <c r="TQH206" s="223"/>
      <c r="TQI206" s="223"/>
      <c r="TQJ206" s="223"/>
      <c r="TQK206" s="223"/>
      <c r="TQL206" s="223"/>
      <c r="TQM206" s="223"/>
      <c r="TQN206" s="223"/>
      <c r="TQO206" s="223"/>
      <c r="TQP206" s="223"/>
      <c r="TQQ206" s="223"/>
      <c r="TQR206" s="223"/>
      <c r="TQS206" s="223"/>
      <c r="TQT206" s="223"/>
      <c r="TQU206" s="223"/>
      <c r="TQV206" s="223"/>
      <c r="TQW206" s="223"/>
      <c r="TQX206" s="223"/>
      <c r="TQY206" s="223"/>
      <c r="TQZ206" s="223"/>
      <c r="TRA206" s="223"/>
      <c r="TRB206" s="223"/>
      <c r="TRC206" s="223"/>
      <c r="TRD206" s="223"/>
      <c r="TRE206" s="223"/>
      <c r="TRF206" s="223"/>
      <c r="TRG206" s="223"/>
      <c r="TRH206" s="223"/>
      <c r="TRI206" s="223"/>
      <c r="TRJ206" s="223"/>
      <c r="TRK206" s="223"/>
      <c r="TRL206" s="223"/>
      <c r="TRM206" s="223"/>
      <c r="TRN206" s="223"/>
      <c r="TRO206" s="223"/>
      <c r="TRP206" s="223"/>
      <c r="TRQ206" s="223"/>
      <c r="TRR206" s="223"/>
      <c r="TRS206" s="223"/>
      <c r="TRT206" s="223"/>
      <c r="TRU206" s="223"/>
      <c r="TRV206" s="223"/>
      <c r="TRW206" s="223"/>
      <c r="TRX206" s="223"/>
      <c r="TRY206" s="223"/>
      <c r="TRZ206" s="223"/>
      <c r="TSA206" s="223"/>
      <c r="TSB206" s="223"/>
      <c r="TSC206" s="223"/>
      <c r="TSD206" s="223"/>
      <c r="TSE206" s="223"/>
      <c r="TSF206" s="223"/>
      <c r="TSG206" s="223"/>
      <c r="TSH206" s="223"/>
      <c r="TSI206" s="223"/>
      <c r="TSJ206" s="223"/>
      <c r="TSK206" s="223"/>
      <c r="TSL206" s="223"/>
      <c r="TSM206" s="223"/>
      <c r="TSN206" s="223"/>
      <c r="TSO206" s="223"/>
      <c r="TSP206" s="223"/>
      <c r="TSQ206" s="223"/>
      <c r="TSR206" s="223"/>
      <c r="TSS206" s="223"/>
      <c r="TST206" s="223"/>
      <c r="TSU206" s="223"/>
      <c r="TSV206" s="223"/>
      <c r="TSW206" s="223"/>
      <c r="TSX206" s="223"/>
      <c r="TSY206" s="223"/>
      <c r="TSZ206" s="223"/>
      <c r="TTA206" s="223"/>
      <c r="TTB206" s="223"/>
      <c r="TTC206" s="223"/>
      <c r="TTD206" s="223"/>
      <c r="TTE206" s="223"/>
      <c r="TTF206" s="223"/>
      <c r="TTG206" s="223"/>
      <c r="TTH206" s="223"/>
      <c r="TTI206" s="223"/>
      <c r="TTJ206" s="223"/>
      <c r="TTK206" s="223"/>
      <c r="TTL206" s="223"/>
      <c r="TTM206" s="223"/>
      <c r="TTN206" s="223"/>
      <c r="TTO206" s="223"/>
      <c r="TTP206" s="223"/>
      <c r="TTQ206" s="223"/>
      <c r="TTR206" s="223"/>
      <c r="TTS206" s="223"/>
      <c r="TTT206" s="223"/>
      <c r="TTU206" s="223"/>
      <c r="TTV206" s="223"/>
      <c r="TTW206" s="223"/>
      <c r="TTX206" s="223"/>
      <c r="TTY206" s="223"/>
      <c r="TTZ206" s="223"/>
      <c r="TUA206" s="223"/>
      <c r="TUB206" s="223"/>
      <c r="TUC206" s="223"/>
      <c r="TUD206" s="223"/>
      <c r="TUE206" s="223"/>
      <c r="TUF206" s="223"/>
      <c r="TUG206" s="223"/>
      <c r="TUH206" s="223"/>
      <c r="TUI206" s="223"/>
      <c r="TUJ206" s="223"/>
      <c r="TUK206" s="223"/>
      <c r="TUL206" s="223"/>
      <c r="TUM206" s="223"/>
      <c r="TUN206" s="223"/>
      <c r="TUO206" s="223"/>
      <c r="TUP206" s="223"/>
      <c r="TUQ206" s="223"/>
      <c r="TUR206" s="223"/>
      <c r="TUS206" s="223"/>
      <c r="TUT206" s="223"/>
      <c r="TUU206" s="223"/>
      <c r="TUV206" s="223"/>
      <c r="TUW206" s="223"/>
      <c r="TUX206" s="223"/>
      <c r="TUY206" s="223"/>
      <c r="TUZ206" s="223"/>
      <c r="TVA206" s="223"/>
      <c r="TVB206" s="223"/>
      <c r="TVC206" s="223"/>
      <c r="TVD206" s="223"/>
      <c r="TVE206" s="223"/>
      <c r="TVF206" s="223"/>
      <c r="TVG206" s="223"/>
      <c r="TVH206" s="223"/>
      <c r="TVI206" s="223"/>
      <c r="TVJ206" s="223"/>
      <c r="TVK206" s="223"/>
      <c r="TVL206" s="223"/>
      <c r="TVM206" s="223"/>
      <c r="TVN206" s="223"/>
      <c r="TVO206" s="223"/>
      <c r="TVP206" s="223"/>
      <c r="TVQ206" s="223"/>
      <c r="TVR206" s="223"/>
      <c r="TVS206" s="223"/>
      <c r="TVT206" s="223"/>
      <c r="TVU206" s="223"/>
      <c r="TVV206" s="223"/>
      <c r="TVW206" s="223"/>
      <c r="TVX206" s="223"/>
      <c r="TVY206" s="223"/>
      <c r="TVZ206" s="223"/>
      <c r="TWA206" s="223"/>
      <c r="TWB206" s="223"/>
      <c r="TWC206" s="223"/>
      <c r="TWD206" s="223"/>
      <c r="TWE206" s="223"/>
      <c r="TWF206" s="223"/>
      <c r="TWG206" s="223"/>
      <c r="TWH206" s="223"/>
      <c r="TWI206" s="223"/>
      <c r="TWJ206" s="223"/>
      <c r="TWK206" s="223"/>
      <c r="TWL206" s="223"/>
      <c r="TWM206" s="223"/>
      <c r="TWN206" s="223"/>
      <c r="TWO206" s="223"/>
      <c r="TWP206" s="223"/>
      <c r="TWQ206" s="223"/>
      <c r="TWR206" s="223"/>
      <c r="TWS206" s="223"/>
      <c r="TWT206" s="223"/>
      <c r="TWU206" s="223"/>
      <c r="TWV206" s="223"/>
      <c r="TWW206" s="223"/>
      <c r="TWX206" s="223"/>
      <c r="TWY206" s="223"/>
      <c r="TWZ206" s="223"/>
      <c r="TXA206" s="223"/>
      <c r="TXB206" s="223"/>
      <c r="TXC206" s="223"/>
      <c r="TXD206" s="223"/>
      <c r="TXE206" s="223"/>
      <c r="TXF206" s="223"/>
      <c r="TXG206" s="223"/>
      <c r="TXH206" s="223"/>
      <c r="TXI206" s="223"/>
      <c r="TXJ206" s="223"/>
      <c r="TXK206" s="223"/>
      <c r="TXL206" s="223"/>
      <c r="TXM206" s="223"/>
      <c r="TXN206" s="223"/>
      <c r="TXO206" s="223"/>
      <c r="TXP206" s="223"/>
      <c r="TXQ206" s="223"/>
      <c r="TXR206" s="223"/>
      <c r="TXS206" s="223"/>
      <c r="TXT206" s="223"/>
      <c r="TXU206" s="223"/>
      <c r="TXV206" s="223"/>
      <c r="TXW206" s="223"/>
      <c r="TXX206" s="223"/>
      <c r="TXY206" s="223"/>
      <c r="TXZ206" s="223"/>
      <c r="TYA206" s="223"/>
      <c r="TYB206" s="223"/>
      <c r="TYC206" s="223"/>
      <c r="TYD206" s="223"/>
      <c r="TYE206" s="223"/>
      <c r="TYF206" s="223"/>
      <c r="TYG206" s="223"/>
      <c r="TYH206" s="223"/>
      <c r="TYI206" s="223"/>
      <c r="TYJ206" s="223"/>
      <c r="TYK206" s="223"/>
      <c r="TYL206" s="223"/>
      <c r="TYM206" s="223"/>
      <c r="TYN206" s="223"/>
      <c r="TYO206" s="223"/>
      <c r="TYP206" s="223"/>
      <c r="TYQ206" s="223"/>
      <c r="TYR206" s="223"/>
      <c r="TYS206" s="223"/>
      <c r="TYT206" s="223"/>
      <c r="TYU206" s="223"/>
      <c r="TYV206" s="223"/>
      <c r="TYW206" s="223"/>
      <c r="TYX206" s="223"/>
      <c r="TYY206" s="223"/>
      <c r="TYZ206" s="223"/>
      <c r="TZA206" s="223"/>
      <c r="TZB206" s="223"/>
      <c r="TZC206" s="223"/>
      <c r="TZD206" s="223"/>
      <c r="TZE206" s="223"/>
      <c r="TZF206" s="223"/>
      <c r="TZG206" s="223"/>
      <c r="TZH206" s="223"/>
      <c r="TZI206" s="223"/>
      <c r="TZJ206" s="223"/>
      <c r="TZK206" s="223"/>
      <c r="TZL206" s="223"/>
      <c r="TZM206" s="223"/>
      <c r="TZN206" s="223"/>
      <c r="TZO206" s="223"/>
      <c r="TZP206" s="223"/>
      <c r="TZQ206" s="223"/>
      <c r="TZR206" s="223"/>
      <c r="TZS206" s="223"/>
      <c r="TZT206" s="223"/>
      <c r="TZU206" s="223"/>
      <c r="TZV206" s="223"/>
      <c r="TZW206" s="223"/>
      <c r="TZX206" s="223"/>
      <c r="TZY206" s="223"/>
      <c r="TZZ206" s="223"/>
      <c r="UAA206" s="223"/>
      <c r="UAB206" s="223"/>
      <c r="UAC206" s="223"/>
      <c r="UAD206" s="223"/>
      <c r="UAE206" s="223"/>
      <c r="UAF206" s="223"/>
      <c r="UAG206" s="223"/>
      <c r="UAH206" s="223"/>
      <c r="UAI206" s="223"/>
      <c r="UAJ206" s="223"/>
      <c r="UAK206" s="223"/>
      <c r="UAL206" s="223"/>
      <c r="UAM206" s="223"/>
      <c r="UAN206" s="223"/>
      <c r="UAO206" s="223"/>
      <c r="UAP206" s="223"/>
      <c r="UAQ206" s="223"/>
      <c r="UAR206" s="223"/>
      <c r="UAS206" s="223"/>
      <c r="UAT206" s="223"/>
      <c r="UAU206" s="223"/>
      <c r="UAV206" s="223"/>
      <c r="UAW206" s="223"/>
      <c r="UAX206" s="223"/>
      <c r="UAY206" s="223"/>
      <c r="UAZ206" s="223"/>
      <c r="UBA206" s="223"/>
      <c r="UBB206" s="223"/>
      <c r="UBC206" s="223"/>
      <c r="UBD206" s="223"/>
      <c r="UBE206" s="223"/>
      <c r="UBF206" s="223"/>
      <c r="UBG206" s="223"/>
      <c r="UBH206" s="223"/>
      <c r="UBI206" s="223"/>
      <c r="UBJ206" s="223"/>
      <c r="UBK206" s="223"/>
      <c r="UBL206" s="223"/>
      <c r="UBM206" s="223"/>
      <c r="UBN206" s="223"/>
      <c r="UBO206" s="223"/>
      <c r="UBP206" s="223"/>
      <c r="UBQ206" s="223"/>
      <c r="UBR206" s="223"/>
      <c r="UBS206" s="223"/>
      <c r="UBT206" s="223"/>
      <c r="UBU206" s="223"/>
      <c r="UBV206" s="223"/>
      <c r="UBW206" s="223"/>
      <c r="UBX206" s="223"/>
      <c r="UBY206" s="223"/>
      <c r="UBZ206" s="223"/>
      <c r="UCA206" s="223"/>
      <c r="UCB206" s="223"/>
      <c r="UCC206" s="223"/>
      <c r="UCD206" s="223"/>
      <c r="UCE206" s="223"/>
      <c r="UCF206" s="223"/>
      <c r="UCG206" s="223"/>
      <c r="UCH206" s="223"/>
      <c r="UCI206" s="223"/>
      <c r="UCJ206" s="223"/>
      <c r="UCK206" s="223"/>
      <c r="UCL206" s="223"/>
      <c r="UCM206" s="223"/>
      <c r="UCN206" s="223"/>
      <c r="UCO206" s="223"/>
      <c r="UCP206" s="223"/>
      <c r="UCQ206" s="223"/>
      <c r="UCR206" s="223"/>
      <c r="UCS206" s="223"/>
      <c r="UCT206" s="223"/>
      <c r="UCU206" s="223"/>
      <c r="UCV206" s="223"/>
      <c r="UCW206" s="223"/>
      <c r="UCX206" s="223"/>
      <c r="UCY206" s="223"/>
      <c r="UCZ206" s="223"/>
      <c r="UDA206" s="223"/>
      <c r="UDB206" s="223"/>
      <c r="UDC206" s="223"/>
      <c r="UDD206" s="223"/>
      <c r="UDE206" s="223"/>
      <c r="UDF206" s="223"/>
      <c r="UDG206" s="223"/>
      <c r="UDH206" s="223"/>
      <c r="UDI206" s="223"/>
      <c r="UDJ206" s="223"/>
      <c r="UDK206" s="223"/>
      <c r="UDL206" s="223"/>
      <c r="UDM206" s="223"/>
      <c r="UDN206" s="223"/>
      <c r="UDO206" s="223"/>
      <c r="UDP206" s="223"/>
      <c r="UDQ206" s="223"/>
      <c r="UDR206" s="223"/>
      <c r="UDS206" s="223"/>
      <c r="UDT206" s="223"/>
      <c r="UDU206" s="223"/>
      <c r="UDV206" s="223"/>
      <c r="UDW206" s="223"/>
      <c r="UDX206" s="223"/>
      <c r="UDY206" s="223"/>
      <c r="UDZ206" s="223"/>
      <c r="UEA206" s="223"/>
      <c r="UEB206" s="223"/>
      <c r="UEC206" s="223"/>
      <c r="UED206" s="223"/>
      <c r="UEE206" s="223"/>
      <c r="UEF206" s="223"/>
      <c r="UEG206" s="223"/>
      <c r="UEH206" s="223"/>
      <c r="UEI206" s="223"/>
      <c r="UEJ206" s="223"/>
      <c r="UEK206" s="223"/>
      <c r="UEL206" s="223"/>
      <c r="UEM206" s="223"/>
      <c r="UEN206" s="223"/>
      <c r="UEO206" s="223"/>
      <c r="UEP206" s="223"/>
      <c r="UEQ206" s="223"/>
      <c r="UER206" s="223"/>
      <c r="UES206" s="223"/>
      <c r="UET206" s="223"/>
      <c r="UEU206" s="223"/>
      <c r="UEV206" s="223"/>
      <c r="UEW206" s="223"/>
      <c r="UEX206" s="223"/>
      <c r="UEY206" s="223"/>
      <c r="UEZ206" s="223"/>
      <c r="UFA206" s="223"/>
      <c r="UFB206" s="223"/>
      <c r="UFC206" s="223"/>
      <c r="UFD206" s="223"/>
      <c r="UFE206" s="223"/>
      <c r="UFF206" s="223"/>
      <c r="UFG206" s="223"/>
      <c r="UFH206" s="223"/>
      <c r="UFI206" s="223"/>
      <c r="UFJ206" s="223"/>
      <c r="UFK206" s="223"/>
      <c r="UFL206" s="223"/>
      <c r="UFM206" s="223"/>
      <c r="UFN206" s="223"/>
      <c r="UFO206" s="223"/>
      <c r="UFP206" s="223"/>
      <c r="UFQ206" s="223"/>
      <c r="UFR206" s="223"/>
      <c r="UFS206" s="223"/>
      <c r="UFT206" s="223"/>
      <c r="UFU206" s="223"/>
      <c r="UFV206" s="223"/>
      <c r="UFW206" s="223"/>
      <c r="UFX206" s="223"/>
      <c r="UFY206" s="223"/>
      <c r="UFZ206" s="223"/>
      <c r="UGA206" s="223"/>
      <c r="UGB206" s="223"/>
      <c r="UGC206" s="223"/>
      <c r="UGD206" s="223"/>
      <c r="UGE206" s="223"/>
      <c r="UGF206" s="223"/>
      <c r="UGG206" s="223"/>
      <c r="UGH206" s="223"/>
      <c r="UGI206" s="223"/>
      <c r="UGJ206" s="223"/>
      <c r="UGK206" s="223"/>
      <c r="UGL206" s="223"/>
      <c r="UGM206" s="223"/>
      <c r="UGN206" s="223"/>
      <c r="UGO206" s="223"/>
      <c r="UGP206" s="223"/>
      <c r="UGQ206" s="223"/>
      <c r="UGR206" s="223"/>
      <c r="UGS206" s="223"/>
      <c r="UGT206" s="223"/>
      <c r="UGU206" s="223"/>
      <c r="UGV206" s="223"/>
      <c r="UGW206" s="223"/>
      <c r="UGX206" s="223"/>
      <c r="UGY206" s="223"/>
      <c r="UGZ206" s="223"/>
      <c r="UHA206" s="223"/>
      <c r="UHB206" s="223"/>
      <c r="UHC206" s="223"/>
      <c r="UHD206" s="223"/>
      <c r="UHE206" s="223"/>
      <c r="UHF206" s="223"/>
      <c r="UHG206" s="223"/>
      <c r="UHH206" s="223"/>
      <c r="UHI206" s="223"/>
      <c r="UHJ206" s="223"/>
      <c r="UHK206" s="223"/>
      <c r="UHL206" s="223"/>
      <c r="UHM206" s="223"/>
      <c r="UHN206" s="223"/>
      <c r="UHO206" s="223"/>
      <c r="UHP206" s="223"/>
      <c r="UHQ206" s="223"/>
      <c r="UHR206" s="223"/>
      <c r="UHS206" s="223"/>
      <c r="UHT206" s="223"/>
      <c r="UHU206" s="223"/>
      <c r="UHV206" s="223"/>
      <c r="UHW206" s="223"/>
      <c r="UHX206" s="223"/>
      <c r="UHY206" s="223"/>
      <c r="UHZ206" s="223"/>
      <c r="UIA206" s="223"/>
      <c r="UIB206" s="223"/>
      <c r="UIC206" s="223"/>
      <c r="UID206" s="223"/>
      <c r="UIE206" s="223"/>
      <c r="UIF206" s="223"/>
      <c r="UIG206" s="223"/>
      <c r="UIH206" s="223"/>
      <c r="UII206" s="223"/>
      <c r="UIJ206" s="223"/>
      <c r="UIK206" s="223"/>
      <c r="UIL206" s="223"/>
      <c r="UIM206" s="223"/>
      <c r="UIN206" s="223"/>
      <c r="UIO206" s="223"/>
      <c r="UIP206" s="223"/>
      <c r="UIQ206" s="223"/>
      <c r="UIR206" s="223"/>
      <c r="UIS206" s="223"/>
      <c r="UIT206" s="223"/>
      <c r="UIU206" s="223"/>
      <c r="UIV206" s="223"/>
      <c r="UIW206" s="223"/>
      <c r="UIX206" s="223"/>
      <c r="UIY206" s="223"/>
      <c r="UIZ206" s="223"/>
      <c r="UJA206" s="223"/>
      <c r="UJB206" s="223"/>
      <c r="UJC206" s="223"/>
      <c r="UJD206" s="223"/>
      <c r="UJE206" s="223"/>
      <c r="UJF206" s="223"/>
      <c r="UJG206" s="223"/>
      <c r="UJH206" s="223"/>
      <c r="UJI206" s="223"/>
      <c r="UJJ206" s="223"/>
      <c r="UJK206" s="223"/>
      <c r="UJL206" s="223"/>
      <c r="UJM206" s="223"/>
      <c r="UJN206" s="223"/>
      <c r="UJO206" s="223"/>
      <c r="UJP206" s="223"/>
      <c r="UJQ206" s="223"/>
      <c r="UJR206" s="223"/>
      <c r="UJS206" s="223"/>
      <c r="UJT206" s="223"/>
      <c r="UJU206" s="223"/>
      <c r="UJV206" s="223"/>
      <c r="UJW206" s="223"/>
      <c r="UJX206" s="223"/>
      <c r="UJY206" s="223"/>
      <c r="UJZ206" s="223"/>
      <c r="UKA206" s="223"/>
      <c r="UKB206" s="223"/>
      <c r="UKC206" s="223"/>
      <c r="UKD206" s="223"/>
      <c r="UKE206" s="223"/>
      <c r="UKF206" s="223"/>
      <c r="UKG206" s="223"/>
      <c r="UKH206" s="223"/>
      <c r="UKI206" s="223"/>
      <c r="UKJ206" s="223"/>
      <c r="UKK206" s="223"/>
      <c r="UKL206" s="223"/>
      <c r="UKM206" s="223"/>
      <c r="UKN206" s="223"/>
      <c r="UKO206" s="223"/>
      <c r="UKP206" s="223"/>
      <c r="UKQ206" s="223"/>
      <c r="UKR206" s="223"/>
      <c r="UKS206" s="223"/>
      <c r="UKT206" s="223"/>
      <c r="UKU206" s="223"/>
      <c r="UKV206" s="223"/>
      <c r="UKW206" s="223"/>
      <c r="UKX206" s="223"/>
      <c r="UKY206" s="223"/>
      <c r="UKZ206" s="223"/>
      <c r="ULA206" s="223"/>
      <c r="ULB206" s="223"/>
      <c r="ULC206" s="223"/>
      <c r="ULD206" s="223"/>
      <c r="ULE206" s="223"/>
      <c r="ULF206" s="223"/>
      <c r="ULG206" s="223"/>
      <c r="ULH206" s="223"/>
      <c r="ULI206" s="223"/>
      <c r="ULJ206" s="223"/>
      <c r="ULK206" s="223"/>
      <c r="ULL206" s="223"/>
      <c r="ULM206" s="223"/>
      <c r="ULN206" s="223"/>
      <c r="ULO206" s="223"/>
      <c r="ULP206" s="223"/>
      <c r="ULQ206" s="223"/>
      <c r="ULR206" s="223"/>
      <c r="ULS206" s="223"/>
      <c r="ULT206" s="223"/>
      <c r="ULU206" s="223"/>
      <c r="ULV206" s="223"/>
      <c r="ULW206" s="223"/>
      <c r="ULX206" s="223"/>
      <c r="ULY206" s="223"/>
      <c r="ULZ206" s="223"/>
      <c r="UMA206" s="223"/>
      <c r="UMB206" s="223"/>
      <c r="UMC206" s="223"/>
      <c r="UMD206" s="223"/>
      <c r="UME206" s="223"/>
      <c r="UMF206" s="223"/>
      <c r="UMG206" s="223"/>
      <c r="UMH206" s="223"/>
      <c r="UMI206" s="223"/>
      <c r="UMJ206" s="223"/>
      <c r="UMK206" s="223"/>
      <c r="UML206" s="223"/>
      <c r="UMM206" s="223"/>
      <c r="UMN206" s="223"/>
      <c r="UMO206" s="223"/>
      <c r="UMP206" s="223"/>
      <c r="UMQ206" s="223"/>
      <c r="UMR206" s="223"/>
      <c r="UMS206" s="223"/>
      <c r="UMT206" s="223"/>
      <c r="UMU206" s="223"/>
      <c r="UMV206" s="223"/>
      <c r="UMW206" s="223"/>
      <c r="UMX206" s="223"/>
      <c r="UMY206" s="223"/>
      <c r="UMZ206" s="223"/>
      <c r="UNA206" s="223"/>
      <c r="UNB206" s="223"/>
      <c r="UNC206" s="223"/>
      <c r="UND206" s="223"/>
      <c r="UNE206" s="223"/>
      <c r="UNF206" s="223"/>
      <c r="UNG206" s="223"/>
      <c r="UNH206" s="223"/>
      <c r="UNI206" s="223"/>
      <c r="UNJ206" s="223"/>
      <c r="UNK206" s="223"/>
      <c r="UNL206" s="223"/>
      <c r="UNM206" s="223"/>
      <c r="UNN206" s="223"/>
      <c r="UNO206" s="223"/>
      <c r="UNP206" s="223"/>
      <c r="UNQ206" s="223"/>
      <c r="UNR206" s="223"/>
      <c r="UNS206" s="223"/>
      <c r="UNT206" s="223"/>
      <c r="UNU206" s="223"/>
      <c r="UNV206" s="223"/>
      <c r="UNW206" s="223"/>
      <c r="UNX206" s="223"/>
      <c r="UNY206" s="223"/>
      <c r="UNZ206" s="223"/>
      <c r="UOA206" s="223"/>
      <c r="UOB206" s="223"/>
      <c r="UOC206" s="223"/>
      <c r="UOD206" s="223"/>
      <c r="UOE206" s="223"/>
      <c r="UOF206" s="223"/>
      <c r="UOG206" s="223"/>
      <c r="UOH206" s="223"/>
      <c r="UOI206" s="223"/>
      <c r="UOJ206" s="223"/>
      <c r="UOK206" s="223"/>
      <c r="UOL206" s="223"/>
      <c r="UOM206" s="223"/>
      <c r="UON206" s="223"/>
      <c r="UOO206" s="223"/>
      <c r="UOP206" s="223"/>
      <c r="UOQ206" s="223"/>
      <c r="UOR206" s="223"/>
      <c r="UOS206" s="223"/>
      <c r="UOT206" s="223"/>
      <c r="UOU206" s="223"/>
      <c r="UOV206" s="223"/>
      <c r="UOW206" s="223"/>
      <c r="UOX206" s="223"/>
      <c r="UOY206" s="223"/>
      <c r="UOZ206" s="223"/>
      <c r="UPA206" s="223"/>
      <c r="UPB206" s="223"/>
      <c r="UPC206" s="223"/>
      <c r="UPD206" s="223"/>
      <c r="UPE206" s="223"/>
      <c r="UPF206" s="223"/>
      <c r="UPG206" s="223"/>
      <c r="UPH206" s="223"/>
      <c r="UPI206" s="223"/>
      <c r="UPJ206" s="223"/>
      <c r="UPK206" s="223"/>
      <c r="UPL206" s="223"/>
      <c r="UPM206" s="223"/>
      <c r="UPN206" s="223"/>
      <c r="UPO206" s="223"/>
      <c r="UPP206" s="223"/>
      <c r="UPQ206" s="223"/>
      <c r="UPR206" s="223"/>
      <c r="UPS206" s="223"/>
      <c r="UPT206" s="223"/>
      <c r="UPU206" s="223"/>
      <c r="UPV206" s="223"/>
      <c r="UPW206" s="223"/>
      <c r="UPX206" s="223"/>
      <c r="UPY206" s="223"/>
      <c r="UPZ206" s="223"/>
      <c r="UQA206" s="223"/>
      <c r="UQB206" s="223"/>
      <c r="UQC206" s="223"/>
      <c r="UQD206" s="223"/>
      <c r="UQE206" s="223"/>
      <c r="UQF206" s="223"/>
      <c r="UQG206" s="223"/>
      <c r="UQH206" s="223"/>
      <c r="UQI206" s="223"/>
      <c r="UQJ206" s="223"/>
      <c r="UQK206" s="223"/>
      <c r="UQL206" s="223"/>
      <c r="UQM206" s="223"/>
      <c r="UQN206" s="223"/>
      <c r="UQO206" s="223"/>
      <c r="UQP206" s="223"/>
      <c r="UQQ206" s="223"/>
      <c r="UQR206" s="223"/>
      <c r="UQS206" s="223"/>
      <c r="UQT206" s="223"/>
      <c r="UQU206" s="223"/>
      <c r="UQV206" s="223"/>
      <c r="UQW206" s="223"/>
      <c r="UQX206" s="223"/>
      <c r="UQY206" s="223"/>
      <c r="UQZ206" s="223"/>
      <c r="URA206" s="223"/>
      <c r="URB206" s="223"/>
      <c r="URC206" s="223"/>
      <c r="URD206" s="223"/>
      <c r="URE206" s="223"/>
      <c r="URF206" s="223"/>
      <c r="URG206" s="223"/>
      <c r="URH206" s="223"/>
      <c r="URI206" s="223"/>
      <c r="URJ206" s="223"/>
      <c r="URK206" s="223"/>
      <c r="URL206" s="223"/>
      <c r="URM206" s="223"/>
      <c r="URN206" s="223"/>
      <c r="URO206" s="223"/>
      <c r="URP206" s="223"/>
      <c r="URQ206" s="223"/>
      <c r="URR206" s="223"/>
      <c r="URS206" s="223"/>
      <c r="URT206" s="223"/>
      <c r="URU206" s="223"/>
      <c r="URV206" s="223"/>
      <c r="URW206" s="223"/>
      <c r="URX206" s="223"/>
      <c r="URY206" s="223"/>
      <c r="URZ206" s="223"/>
      <c r="USA206" s="223"/>
      <c r="USB206" s="223"/>
      <c r="USC206" s="223"/>
      <c r="USD206" s="223"/>
      <c r="USE206" s="223"/>
      <c r="USF206" s="223"/>
      <c r="USG206" s="223"/>
      <c r="USH206" s="223"/>
      <c r="USI206" s="223"/>
      <c r="USJ206" s="223"/>
      <c r="USK206" s="223"/>
      <c r="USL206" s="223"/>
      <c r="USM206" s="223"/>
      <c r="USN206" s="223"/>
      <c r="USO206" s="223"/>
      <c r="USP206" s="223"/>
      <c r="USQ206" s="223"/>
      <c r="USR206" s="223"/>
      <c r="USS206" s="223"/>
      <c r="UST206" s="223"/>
      <c r="USU206" s="223"/>
      <c r="USV206" s="223"/>
      <c r="USW206" s="223"/>
      <c r="USX206" s="223"/>
      <c r="USY206" s="223"/>
      <c r="USZ206" s="223"/>
      <c r="UTA206" s="223"/>
      <c r="UTB206" s="223"/>
      <c r="UTC206" s="223"/>
      <c r="UTD206" s="223"/>
      <c r="UTE206" s="223"/>
      <c r="UTF206" s="223"/>
      <c r="UTG206" s="223"/>
      <c r="UTH206" s="223"/>
      <c r="UTI206" s="223"/>
      <c r="UTJ206" s="223"/>
      <c r="UTK206" s="223"/>
      <c r="UTL206" s="223"/>
      <c r="UTM206" s="223"/>
      <c r="UTN206" s="223"/>
      <c r="UTO206" s="223"/>
      <c r="UTP206" s="223"/>
      <c r="UTQ206" s="223"/>
      <c r="UTR206" s="223"/>
      <c r="UTS206" s="223"/>
      <c r="UTT206" s="223"/>
      <c r="UTU206" s="223"/>
      <c r="UTV206" s="223"/>
      <c r="UTW206" s="223"/>
      <c r="UTX206" s="223"/>
      <c r="UTY206" s="223"/>
      <c r="UTZ206" s="223"/>
      <c r="UUA206" s="223"/>
      <c r="UUB206" s="223"/>
      <c r="UUC206" s="223"/>
      <c r="UUD206" s="223"/>
      <c r="UUE206" s="223"/>
      <c r="UUF206" s="223"/>
      <c r="UUG206" s="223"/>
      <c r="UUH206" s="223"/>
      <c r="UUI206" s="223"/>
      <c r="UUJ206" s="223"/>
      <c r="UUK206" s="223"/>
      <c r="UUL206" s="223"/>
      <c r="UUM206" s="223"/>
      <c r="UUN206" s="223"/>
      <c r="UUO206" s="223"/>
      <c r="UUP206" s="223"/>
      <c r="UUQ206" s="223"/>
      <c r="UUR206" s="223"/>
      <c r="UUS206" s="223"/>
      <c r="UUT206" s="223"/>
      <c r="UUU206" s="223"/>
      <c r="UUV206" s="223"/>
      <c r="UUW206" s="223"/>
      <c r="UUX206" s="223"/>
      <c r="UUY206" s="223"/>
      <c r="UUZ206" s="223"/>
      <c r="UVA206" s="223"/>
      <c r="UVB206" s="223"/>
      <c r="UVC206" s="223"/>
      <c r="UVD206" s="223"/>
      <c r="UVE206" s="223"/>
      <c r="UVF206" s="223"/>
      <c r="UVG206" s="223"/>
      <c r="UVH206" s="223"/>
      <c r="UVI206" s="223"/>
      <c r="UVJ206" s="223"/>
      <c r="UVK206" s="223"/>
      <c r="UVL206" s="223"/>
      <c r="UVM206" s="223"/>
      <c r="UVN206" s="223"/>
      <c r="UVO206" s="223"/>
      <c r="UVP206" s="223"/>
      <c r="UVQ206" s="223"/>
      <c r="UVR206" s="223"/>
      <c r="UVS206" s="223"/>
      <c r="UVT206" s="223"/>
      <c r="UVU206" s="223"/>
      <c r="UVV206" s="223"/>
      <c r="UVW206" s="223"/>
      <c r="UVX206" s="223"/>
      <c r="UVY206" s="223"/>
      <c r="UVZ206" s="223"/>
      <c r="UWA206" s="223"/>
      <c r="UWB206" s="223"/>
      <c r="UWC206" s="223"/>
      <c r="UWD206" s="223"/>
      <c r="UWE206" s="223"/>
      <c r="UWF206" s="223"/>
      <c r="UWG206" s="223"/>
      <c r="UWH206" s="223"/>
      <c r="UWI206" s="223"/>
      <c r="UWJ206" s="223"/>
      <c r="UWK206" s="223"/>
      <c r="UWL206" s="223"/>
      <c r="UWM206" s="223"/>
      <c r="UWN206" s="223"/>
      <c r="UWO206" s="223"/>
      <c r="UWP206" s="223"/>
      <c r="UWQ206" s="223"/>
      <c r="UWR206" s="223"/>
      <c r="UWS206" s="223"/>
      <c r="UWT206" s="223"/>
      <c r="UWU206" s="223"/>
      <c r="UWV206" s="223"/>
      <c r="UWW206" s="223"/>
      <c r="UWX206" s="223"/>
      <c r="UWY206" s="223"/>
      <c r="UWZ206" s="223"/>
      <c r="UXA206" s="223"/>
      <c r="UXB206" s="223"/>
      <c r="UXC206" s="223"/>
      <c r="UXD206" s="223"/>
      <c r="UXE206" s="223"/>
      <c r="UXF206" s="223"/>
      <c r="UXG206" s="223"/>
      <c r="UXH206" s="223"/>
      <c r="UXI206" s="223"/>
      <c r="UXJ206" s="223"/>
      <c r="UXK206" s="223"/>
      <c r="UXL206" s="223"/>
      <c r="UXM206" s="223"/>
      <c r="UXN206" s="223"/>
      <c r="UXO206" s="223"/>
      <c r="UXP206" s="223"/>
      <c r="UXQ206" s="223"/>
      <c r="UXR206" s="223"/>
      <c r="UXS206" s="223"/>
      <c r="UXT206" s="223"/>
      <c r="UXU206" s="223"/>
      <c r="UXV206" s="223"/>
      <c r="UXW206" s="223"/>
      <c r="UXX206" s="223"/>
      <c r="UXY206" s="223"/>
      <c r="UXZ206" s="223"/>
      <c r="UYA206" s="223"/>
      <c r="UYB206" s="223"/>
      <c r="UYC206" s="223"/>
      <c r="UYD206" s="223"/>
      <c r="UYE206" s="223"/>
      <c r="UYF206" s="223"/>
      <c r="UYG206" s="223"/>
      <c r="UYH206" s="223"/>
      <c r="UYI206" s="223"/>
      <c r="UYJ206" s="223"/>
      <c r="UYK206" s="223"/>
      <c r="UYL206" s="223"/>
      <c r="UYM206" s="223"/>
      <c r="UYN206" s="223"/>
      <c r="UYO206" s="223"/>
      <c r="UYP206" s="223"/>
      <c r="UYQ206" s="223"/>
      <c r="UYR206" s="223"/>
      <c r="UYS206" s="223"/>
      <c r="UYT206" s="223"/>
      <c r="UYU206" s="223"/>
      <c r="UYV206" s="223"/>
      <c r="UYW206" s="223"/>
      <c r="UYX206" s="223"/>
      <c r="UYY206" s="223"/>
      <c r="UYZ206" s="223"/>
      <c r="UZA206" s="223"/>
      <c r="UZB206" s="223"/>
      <c r="UZC206" s="223"/>
      <c r="UZD206" s="223"/>
      <c r="UZE206" s="223"/>
      <c r="UZF206" s="223"/>
      <c r="UZG206" s="223"/>
      <c r="UZH206" s="223"/>
      <c r="UZI206" s="223"/>
      <c r="UZJ206" s="223"/>
      <c r="UZK206" s="223"/>
      <c r="UZL206" s="223"/>
      <c r="UZM206" s="223"/>
      <c r="UZN206" s="223"/>
      <c r="UZO206" s="223"/>
      <c r="UZP206" s="223"/>
      <c r="UZQ206" s="223"/>
      <c r="UZR206" s="223"/>
      <c r="UZS206" s="223"/>
      <c r="UZT206" s="223"/>
      <c r="UZU206" s="223"/>
      <c r="UZV206" s="223"/>
      <c r="UZW206" s="223"/>
      <c r="UZX206" s="223"/>
      <c r="UZY206" s="223"/>
      <c r="UZZ206" s="223"/>
      <c r="VAA206" s="223"/>
      <c r="VAB206" s="223"/>
      <c r="VAC206" s="223"/>
      <c r="VAD206" s="223"/>
      <c r="VAE206" s="223"/>
      <c r="VAF206" s="223"/>
      <c r="VAG206" s="223"/>
      <c r="VAH206" s="223"/>
      <c r="VAI206" s="223"/>
      <c r="VAJ206" s="223"/>
      <c r="VAK206" s="223"/>
      <c r="VAL206" s="223"/>
      <c r="VAM206" s="223"/>
      <c r="VAN206" s="223"/>
      <c r="VAO206" s="223"/>
      <c r="VAP206" s="223"/>
      <c r="VAQ206" s="223"/>
      <c r="VAR206" s="223"/>
      <c r="VAS206" s="223"/>
      <c r="VAT206" s="223"/>
      <c r="VAU206" s="223"/>
      <c r="VAV206" s="223"/>
      <c r="VAW206" s="223"/>
      <c r="VAX206" s="223"/>
      <c r="VAY206" s="223"/>
      <c r="VAZ206" s="223"/>
      <c r="VBA206" s="223"/>
      <c r="VBB206" s="223"/>
      <c r="VBC206" s="223"/>
      <c r="VBD206" s="223"/>
      <c r="VBE206" s="223"/>
      <c r="VBF206" s="223"/>
      <c r="VBG206" s="223"/>
      <c r="VBH206" s="223"/>
      <c r="VBI206" s="223"/>
      <c r="VBJ206" s="223"/>
      <c r="VBK206" s="223"/>
      <c r="VBL206" s="223"/>
      <c r="VBM206" s="223"/>
      <c r="VBN206" s="223"/>
      <c r="VBO206" s="223"/>
      <c r="VBP206" s="223"/>
      <c r="VBQ206" s="223"/>
      <c r="VBR206" s="223"/>
      <c r="VBS206" s="223"/>
      <c r="VBT206" s="223"/>
      <c r="VBU206" s="223"/>
      <c r="VBV206" s="223"/>
      <c r="VBW206" s="223"/>
      <c r="VBX206" s="223"/>
      <c r="VBY206" s="223"/>
      <c r="VBZ206" s="223"/>
      <c r="VCA206" s="223"/>
      <c r="VCB206" s="223"/>
      <c r="VCC206" s="223"/>
      <c r="VCD206" s="223"/>
      <c r="VCE206" s="223"/>
      <c r="VCF206" s="223"/>
      <c r="VCG206" s="223"/>
      <c r="VCH206" s="223"/>
      <c r="VCI206" s="223"/>
      <c r="VCJ206" s="223"/>
      <c r="VCK206" s="223"/>
      <c r="VCL206" s="223"/>
      <c r="VCM206" s="223"/>
      <c r="VCN206" s="223"/>
      <c r="VCO206" s="223"/>
      <c r="VCP206" s="223"/>
      <c r="VCQ206" s="223"/>
      <c r="VCR206" s="223"/>
      <c r="VCS206" s="223"/>
      <c r="VCT206" s="223"/>
      <c r="VCU206" s="223"/>
      <c r="VCV206" s="223"/>
      <c r="VCW206" s="223"/>
      <c r="VCX206" s="223"/>
      <c r="VCY206" s="223"/>
      <c r="VCZ206" s="223"/>
      <c r="VDA206" s="223"/>
      <c r="VDB206" s="223"/>
      <c r="VDC206" s="223"/>
      <c r="VDD206" s="223"/>
      <c r="VDE206" s="223"/>
      <c r="VDF206" s="223"/>
      <c r="VDG206" s="223"/>
      <c r="VDH206" s="223"/>
      <c r="VDI206" s="223"/>
      <c r="VDJ206" s="223"/>
      <c r="VDK206" s="223"/>
      <c r="VDL206" s="223"/>
      <c r="VDM206" s="223"/>
      <c r="VDN206" s="223"/>
      <c r="VDO206" s="223"/>
      <c r="VDP206" s="223"/>
      <c r="VDQ206" s="223"/>
      <c r="VDR206" s="223"/>
      <c r="VDS206" s="223"/>
      <c r="VDT206" s="223"/>
      <c r="VDU206" s="223"/>
      <c r="VDV206" s="223"/>
      <c r="VDW206" s="223"/>
      <c r="VDX206" s="223"/>
      <c r="VDY206" s="223"/>
      <c r="VDZ206" s="223"/>
      <c r="VEA206" s="223"/>
      <c r="VEB206" s="223"/>
      <c r="VEC206" s="223"/>
      <c r="VED206" s="223"/>
      <c r="VEE206" s="223"/>
      <c r="VEF206" s="223"/>
      <c r="VEG206" s="223"/>
      <c r="VEH206" s="223"/>
      <c r="VEI206" s="223"/>
      <c r="VEJ206" s="223"/>
      <c r="VEK206" s="223"/>
      <c r="VEL206" s="223"/>
      <c r="VEM206" s="223"/>
      <c r="VEN206" s="223"/>
      <c r="VEO206" s="223"/>
      <c r="VEP206" s="223"/>
      <c r="VEQ206" s="223"/>
      <c r="VER206" s="223"/>
      <c r="VES206" s="223"/>
      <c r="VET206" s="223"/>
      <c r="VEU206" s="223"/>
      <c r="VEV206" s="223"/>
      <c r="VEW206" s="223"/>
      <c r="VEX206" s="223"/>
      <c r="VEY206" s="223"/>
      <c r="VEZ206" s="223"/>
      <c r="VFA206" s="223"/>
      <c r="VFB206" s="223"/>
      <c r="VFC206" s="223"/>
      <c r="VFD206" s="223"/>
      <c r="VFE206" s="223"/>
      <c r="VFF206" s="223"/>
      <c r="VFG206" s="223"/>
      <c r="VFH206" s="223"/>
      <c r="VFI206" s="223"/>
      <c r="VFJ206" s="223"/>
      <c r="VFK206" s="223"/>
      <c r="VFL206" s="223"/>
      <c r="VFM206" s="223"/>
      <c r="VFN206" s="223"/>
      <c r="VFO206" s="223"/>
      <c r="VFP206" s="223"/>
      <c r="VFQ206" s="223"/>
      <c r="VFR206" s="223"/>
      <c r="VFS206" s="223"/>
      <c r="VFT206" s="223"/>
      <c r="VFU206" s="223"/>
      <c r="VFV206" s="223"/>
      <c r="VFW206" s="223"/>
      <c r="VFX206" s="223"/>
      <c r="VFY206" s="223"/>
      <c r="VFZ206" s="223"/>
      <c r="VGA206" s="223"/>
      <c r="VGB206" s="223"/>
      <c r="VGC206" s="223"/>
      <c r="VGD206" s="223"/>
      <c r="VGE206" s="223"/>
      <c r="VGF206" s="223"/>
      <c r="VGG206" s="223"/>
      <c r="VGH206" s="223"/>
      <c r="VGI206" s="223"/>
      <c r="VGJ206" s="223"/>
      <c r="VGK206" s="223"/>
      <c r="VGL206" s="223"/>
      <c r="VGM206" s="223"/>
      <c r="VGN206" s="223"/>
      <c r="VGO206" s="223"/>
      <c r="VGP206" s="223"/>
      <c r="VGQ206" s="223"/>
      <c r="VGR206" s="223"/>
      <c r="VGS206" s="223"/>
      <c r="VGT206" s="223"/>
      <c r="VGU206" s="223"/>
      <c r="VGV206" s="223"/>
      <c r="VGW206" s="223"/>
      <c r="VGX206" s="223"/>
      <c r="VGY206" s="223"/>
      <c r="VGZ206" s="223"/>
      <c r="VHA206" s="223"/>
      <c r="VHB206" s="223"/>
      <c r="VHC206" s="223"/>
      <c r="VHD206" s="223"/>
      <c r="VHE206" s="223"/>
      <c r="VHF206" s="223"/>
      <c r="VHG206" s="223"/>
      <c r="VHH206" s="223"/>
      <c r="VHI206" s="223"/>
      <c r="VHJ206" s="223"/>
      <c r="VHK206" s="223"/>
      <c r="VHL206" s="223"/>
      <c r="VHM206" s="223"/>
      <c r="VHN206" s="223"/>
      <c r="VHO206" s="223"/>
      <c r="VHP206" s="223"/>
      <c r="VHQ206" s="223"/>
      <c r="VHR206" s="223"/>
      <c r="VHS206" s="223"/>
      <c r="VHT206" s="223"/>
      <c r="VHU206" s="223"/>
      <c r="VHV206" s="223"/>
      <c r="VHW206" s="223"/>
      <c r="VHX206" s="223"/>
      <c r="VHY206" s="223"/>
      <c r="VHZ206" s="223"/>
      <c r="VIA206" s="223"/>
      <c r="VIB206" s="223"/>
      <c r="VIC206" s="223"/>
      <c r="VID206" s="223"/>
      <c r="VIE206" s="223"/>
      <c r="VIF206" s="223"/>
      <c r="VIG206" s="223"/>
      <c r="VIH206" s="223"/>
      <c r="VII206" s="223"/>
      <c r="VIJ206" s="223"/>
      <c r="VIK206" s="223"/>
      <c r="VIL206" s="223"/>
      <c r="VIM206" s="223"/>
      <c r="VIN206" s="223"/>
      <c r="VIO206" s="223"/>
      <c r="VIP206" s="223"/>
      <c r="VIQ206" s="223"/>
      <c r="VIR206" s="223"/>
      <c r="VIS206" s="223"/>
      <c r="VIT206" s="223"/>
      <c r="VIU206" s="223"/>
      <c r="VIV206" s="223"/>
      <c r="VIW206" s="223"/>
      <c r="VIX206" s="223"/>
      <c r="VIY206" s="223"/>
      <c r="VIZ206" s="223"/>
      <c r="VJA206" s="223"/>
      <c r="VJB206" s="223"/>
      <c r="VJC206" s="223"/>
      <c r="VJD206" s="223"/>
      <c r="VJE206" s="223"/>
      <c r="VJF206" s="223"/>
      <c r="VJG206" s="223"/>
      <c r="VJH206" s="223"/>
      <c r="VJI206" s="223"/>
      <c r="VJJ206" s="223"/>
      <c r="VJK206" s="223"/>
      <c r="VJL206" s="223"/>
      <c r="VJM206" s="223"/>
      <c r="VJN206" s="223"/>
      <c r="VJO206" s="223"/>
      <c r="VJP206" s="223"/>
      <c r="VJQ206" s="223"/>
      <c r="VJR206" s="223"/>
      <c r="VJS206" s="223"/>
      <c r="VJT206" s="223"/>
      <c r="VJU206" s="223"/>
      <c r="VJV206" s="223"/>
      <c r="VJW206" s="223"/>
      <c r="VJX206" s="223"/>
      <c r="VJY206" s="223"/>
      <c r="VJZ206" s="223"/>
      <c r="VKA206" s="223"/>
      <c r="VKB206" s="223"/>
      <c r="VKC206" s="223"/>
      <c r="VKD206" s="223"/>
      <c r="VKE206" s="223"/>
      <c r="VKF206" s="223"/>
      <c r="VKG206" s="223"/>
      <c r="VKH206" s="223"/>
      <c r="VKI206" s="223"/>
      <c r="VKJ206" s="223"/>
      <c r="VKK206" s="223"/>
      <c r="VKL206" s="223"/>
      <c r="VKM206" s="223"/>
      <c r="VKN206" s="223"/>
      <c r="VKO206" s="223"/>
      <c r="VKP206" s="223"/>
      <c r="VKQ206" s="223"/>
      <c r="VKR206" s="223"/>
      <c r="VKS206" s="223"/>
      <c r="VKT206" s="223"/>
      <c r="VKU206" s="223"/>
      <c r="VKV206" s="223"/>
      <c r="VKW206" s="223"/>
      <c r="VKX206" s="223"/>
      <c r="VKY206" s="223"/>
      <c r="VKZ206" s="223"/>
      <c r="VLA206" s="223"/>
      <c r="VLB206" s="223"/>
      <c r="VLC206" s="223"/>
      <c r="VLD206" s="223"/>
      <c r="VLE206" s="223"/>
      <c r="VLF206" s="223"/>
      <c r="VLG206" s="223"/>
      <c r="VLH206" s="223"/>
      <c r="VLI206" s="223"/>
      <c r="VLJ206" s="223"/>
      <c r="VLK206" s="223"/>
      <c r="VLL206" s="223"/>
      <c r="VLM206" s="223"/>
      <c r="VLN206" s="223"/>
      <c r="VLO206" s="223"/>
      <c r="VLP206" s="223"/>
      <c r="VLQ206" s="223"/>
      <c r="VLR206" s="223"/>
      <c r="VLS206" s="223"/>
      <c r="VLT206" s="223"/>
      <c r="VLU206" s="223"/>
      <c r="VLV206" s="223"/>
      <c r="VLW206" s="223"/>
      <c r="VLX206" s="223"/>
      <c r="VLY206" s="223"/>
      <c r="VLZ206" s="223"/>
      <c r="VMA206" s="223"/>
      <c r="VMB206" s="223"/>
      <c r="VMC206" s="223"/>
      <c r="VMD206" s="223"/>
      <c r="VME206" s="223"/>
      <c r="VMF206" s="223"/>
      <c r="VMG206" s="223"/>
      <c r="VMH206" s="223"/>
      <c r="VMI206" s="223"/>
      <c r="VMJ206" s="223"/>
      <c r="VMK206" s="223"/>
      <c r="VML206" s="223"/>
      <c r="VMM206" s="223"/>
      <c r="VMN206" s="223"/>
      <c r="VMO206" s="223"/>
      <c r="VMP206" s="223"/>
      <c r="VMQ206" s="223"/>
      <c r="VMR206" s="223"/>
      <c r="VMS206" s="223"/>
      <c r="VMT206" s="223"/>
      <c r="VMU206" s="223"/>
      <c r="VMV206" s="223"/>
      <c r="VMW206" s="223"/>
      <c r="VMX206" s="223"/>
      <c r="VMY206" s="223"/>
      <c r="VMZ206" s="223"/>
      <c r="VNA206" s="223"/>
      <c r="VNB206" s="223"/>
      <c r="VNC206" s="223"/>
      <c r="VND206" s="223"/>
      <c r="VNE206" s="223"/>
      <c r="VNF206" s="223"/>
      <c r="VNG206" s="223"/>
      <c r="VNH206" s="223"/>
      <c r="VNI206" s="223"/>
      <c r="VNJ206" s="223"/>
      <c r="VNK206" s="223"/>
      <c r="VNL206" s="223"/>
      <c r="VNM206" s="223"/>
      <c r="VNN206" s="223"/>
      <c r="VNO206" s="223"/>
      <c r="VNP206" s="223"/>
      <c r="VNQ206" s="223"/>
      <c r="VNR206" s="223"/>
      <c r="VNS206" s="223"/>
      <c r="VNT206" s="223"/>
      <c r="VNU206" s="223"/>
      <c r="VNV206" s="223"/>
      <c r="VNW206" s="223"/>
      <c r="VNX206" s="223"/>
      <c r="VNY206" s="223"/>
      <c r="VNZ206" s="223"/>
      <c r="VOA206" s="223"/>
      <c r="VOB206" s="223"/>
      <c r="VOC206" s="223"/>
      <c r="VOD206" s="223"/>
      <c r="VOE206" s="223"/>
      <c r="VOF206" s="223"/>
      <c r="VOG206" s="223"/>
      <c r="VOH206" s="223"/>
      <c r="VOI206" s="223"/>
      <c r="VOJ206" s="223"/>
      <c r="VOK206" s="223"/>
      <c r="VOL206" s="223"/>
      <c r="VOM206" s="223"/>
      <c r="VON206" s="223"/>
      <c r="VOO206" s="223"/>
      <c r="VOP206" s="223"/>
      <c r="VOQ206" s="223"/>
      <c r="VOR206" s="223"/>
      <c r="VOS206" s="223"/>
      <c r="VOT206" s="223"/>
      <c r="VOU206" s="223"/>
      <c r="VOV206" s="223"/>
      <c r="VOW206" s="223"/>
      <c r="VOX206" s="223"/>
      <c r="VOY206" s="223"/>
      <c r="VOZ206" s="223"/>
      <c r="VPA206" s="223"/>
      <c r="VPB206" s="223"/>
      <c r="VPC206" s="223"/>
      <c r="VPD206" s="223"/>
      <c r="VPE206" s="223"/>
      <c r="VPF206" s="223"/>
      <c r="VPG206" s="223"/>
      <c r="VPH206" s="223"/>
      <c r="VPI206" s="223"/>
      <c r="VPJ206" s="223"/>
      <c r="VPK206" s="223"/>
      <c r="VPL206" s="223"/>
      <c r="VPM206" s="223"/>
      <c r="VPN206" s="223"/>
      <c r="VPO206" s="223"/>
      <c r="VPP206" s="223"/>
      <c r="VPQ206" s="223"/>
      <c r="VPR206" s="223"/>
      <c r="VPS206" s="223"/>
      <c r="VPT206" s="223"/>
      <c r="VPU206" s="223"/>
      <c r="VPV206" s="223"/>
      <c r="VPW206" s="223"/>
      <c r="VPX206" s="223"/>
      <c r="VPY206" s="223"/>
      <c r="VPZ206" s="223"/>
      <c r="VQA206" s="223"/>
      <c r="VQB206" s="223"/>
      <c r="VQC206" s="223"/>
      <c r="VQD206" s="223"/>
      <c r="VQE206" s="223"/>
      <c r="VQF206" s="223"/>
      <c r="VQG206" s="223"/>
      <c r="VQH206" s="223"/>
      <c r="VQI206" s="223"/>
      <c r="VQJ206" s="223"/>
      <c r="VQK206" s="223"/>
      <c r="VQL206" s="223"/>
      <c r="VQM206" s="223"/>
      <c r="VQN206" s="223"/>
      <c r="VQO206" s="223"/>
      <c r="VQP206" s="223"/>
      <c r="VQQ206" s="223"/>
      <c r="VQR206" s="223"/>
      <c r="VQS206" s="223"/>
      <c r="VQT206" s="223"/>
      <c r="VQU206" s="223"/>
      <c r="VQV206" s="223"/>
      <c r="VQW206" s="223"/>
      <c r="VQX206" s="223"/>
      <c r="VQY206" s="223"/>
      <c r="VQZ206" s="223"/>
      <c r="VRA206" s="223"/>
      <c r="VRB206" s="223"/>
      <c r="VRC206" s="223"/>
      <c r="VRD206" s="223"/>
      <c r="VRE206" s="223"/>
      <c r="VRF206" s="223"/>
      <c r="VRG206" s="223"/>
      <c r="VRH206" s="223"/>
      <c r="VRI206" s="223"/>
      <c r="VRJ206" s="223"/>
      <c r="VRK206" s="223"/>
      <c r="VRL206" s="223"/>
      <c r="VRM206" s="223"/>
      <c r="VRN206" s="223"/>
      <c r="VRO206" s="223"/>
      <c r="VRP206" s="223"/>
      <c r="VRQ206" s="223"/>
      <c r="VRR206" s="223"/>
      <c r="VRS206" s="223"/>
      <c r="VRT206" s="223"/>
      <c r="VRU206" s="223"/>
      <c r="VRV206" s="223"/>
      <c r="VRW206" s="223"/>
      <c r="VRX206" s="223"/>
      <c r="VRY206" s="223"/>
      <c r="VRZ206" s="223"/>
      <c r="VSA206" s="223"/>
      <c r="VSB206" s="223"/>
      <c r="VSC206" s="223"/>
      <c r="VSD206" s="223"/>
      <c r="VSE206" s="223"/>
      <c r="VSF206" s="223"/>
      <c r="VSG206" s="223"/>
      <c r="VSH206" s="223"/>
      <c r="VSI206" s="223"/>
      <c r="VSJ206" s="223"/>
      <c r="VSK206" s="223"/>
      <c r="VSL206" s="223"/>
      <c r="VSM206" s="223"/>
      <c r="VSN206" s="223"/>
      <c r="VSO206" s="223"/>
      <c r="VSP206" s="223"/>
      <c r="VSQ206" s="223"/>
      <c r="VSR206" s="223"/>
      <c r="VSS206" s="223"/>
      <c r="VST206" s="223"/>
      <c r="VSU206" s="223"/>
      <c r="VSV206" s="223"/>
      <c r="VSW206" s="223"/>
      <c r="VSX206" s="223"/>
      <c r="VSY206" s="223"/>
      <c r="VSZ206" s="223"/>
      <c r="VTA206" s="223"/>
      <c r="VTB206" s="223"/>
      <c r="VTC206" s="223"/>
      <c r="VTD206" s="223"/>
      <c r="VTE206" s="223"/>
      <c r="VTF206" s="223"/>
      <c r="VTG206" s="223"/>
      <c r="VTH206" s="223"/>
      <c r="VTI206" s="223"/>
      <c r="VTJ206" s="223"/>
      <c r="VTK206" s="223"/>
      <c r="VTL206" s="223"/>
      <c r="VTM206" s="223"/>
      <c r="VTN206" s="223"/>
      <c r="VTO206" s="223"/>
      <c r="VTP206" s="223"/>
      <c r="VTQ206" s="223"/>
      <c r="VTR206" s="223"/>
      <c r="VTS206" s="223"/>
      <c r="VTT206" s="223"/>
      <c r="VTU206" s="223"/>
      <c r="VTV206" s="223"/>
      <c r="VTW206" s="223"/>
      <c r="VTX206" s="223"/>
      <c r="VTY206" s="223"/>
      <c r="VTZ206" s="223"/>
      <c r="VUA206" s="223"/>
      <c r="VUB206" s="223"/>
      <c r="VUC206" s="223"/>
      <c r="VUD206" s="223"/>
      <c r="VUE206" s="223"/>
      <c r="VUF206" s="223"/>
      <c r="VUG206" s="223"/>
      <c r="VUH206" s="223"/>
      <c r="VUI206" s="223"/>
      <c r="VUJ206" s="223"/>
      <c r="VUK206" s="223"/>
      <c r="VUL206" s="223"/>
      <c r="VUM206" s="223"/>
      <c r="VUN206" s="223"/>
      <c r="VUO206" s="223"/>
      <c r="VUP206" s="223"/>
      <c r="VUQ206" s="223"/>
      <c r="VUR206" s="223"/>
      <c r="VUS206" s="223"/>
      <c r="VUT206" s="223"/>
      <c r="VUU206" s="223"/>
      <c r="VUV206" s="223"/>
      <c r="VUW206" s="223"/>
      <c r="VUX206" s="223"/>
      <c r="VUY206" s="223"/>
      <c r="VUZ206" s="223"/>
      <c r="VVA206" s="223"/>
      <c r="VVB206" s="223"/>
      <c r="VVC206" s="223"/>
      <c r="VVD206" s="223"/>
      <c r="VVE206" s="223"/>
      <c r="VVF206" s="223"/>
      <c r="VVG206" s="223"/>
      <c r="VVH206" s="223"/>
      <c r="VVI206" s="223"/>
      <c r="VVJ206" s="223"/>
      <c r="VVK206" s="223"/>
      <c r="VVL206" s="223"/>
      <c r="VVM206" s="223"/>
      <c r="VVN206" s="223"/>
      <c r="VVO206" s="223"/>
      <c r="VVP206" s="223"/>
      <c r="VVQ206" s="223"/>
      <c r="VVR206" s="223"/>
      <c r="VVS206" s="223"/>
      <c r="VVT206" s="223"/>
      <c r="VVU206" s="223"/>
      <c r="VVV206" s="223"/>
      <c r="VVW206" s="223"/>
      <c r="VVX206" s="223"/>
      <c r="VVY206" s="223"/>
      <c r="VVZ206" s="223"/>
      <c r="VWA206" s="223"/>
      <c r="VWB206" s="223"/>
      <c r="VWC206" s="223"/>
      <c r="VWD206" s="223"/>
      <c r="VWE206" s="223"/>
      <c r="VWF206" s="223"/>
      <c r="VWG206" s="223"/>
      <c r="VWH206" s="223"/>
      <c r="VWI206" s="223"/>
      <c r="VWJ206" s="223"/>
      <c r="VWK206" s="223"/>
      <c r="VWL206" s="223"/>
      <c r="VWM206" s="223"/>
      <c r="VWN206" s="223"/>
      <c r="VWO206" s="223"/>
      <c r="VWP206" s="223"/>
      <c r="VWQ206" s="223"/>
      <c r="VWR206" s="223"/>
      <c r="VWS206" s="223"/>
      <c r="VWT206" s="223"/>
      <c r="VWU206" s="223"/>
      <c r="VWV206" s="223"/>
      <c r="VWW206" s="223"/>
      <c r="VWX206" s="223"/>
      <c r="VWY206" s="223"/>
      <c r="VWZ206" s="223"/>
      <c r="VXA206" s="223"/>
      <c r="VXB206" s="223"/>
      <c r="VXC206" s="223"/>
      <c r="VXD206" s="223"/>
      <c r="VXE206" s="223"/>
      <c r="VXF206" s="223"/>
      <c r="VXG206" s="223"/>
      <c r="VXH206" s="223"/>
      <c r="VXI206" s="223"/>
      <c r="VXJ206" s="223"/>
      <c r="VXK206" s="223"/>
      <c r="VXL206" s="223"/>
      <c r="VXM206" s="223"/>
      <c r="VXN206" s="223"/>
      <c r="VXO206" s="223"/>
      <c r="VXP206" s="223"/>
      <c r="VXQ206" s="223"/>
      <c r="VXR206" s="223"/>
      <c r="VXS206" s="223"/>
      <c r="VXT206" s="223"/>
      <c r="VXU206" s="223"/>
      <c r="VXV206" s="223"/>
      <c r="VXW206" s="223"/>
      <c r="VXX206" s="223"/>
      <c r="VXY206" s="223"/>
      <c r="VXZ206" s="223"/>
      <c r="VYA206" s="223"/>
      <c r="VYB206" s="223"/>
      <c r="VYC206" s="223"/>
      <c r="VYD206" s="223"/>
      <c r="VYE206" s="223"/>
      <c r="VYF206" s="223"/>
      <c r="VYG206" s="223"/>
      <c r="VYH206" s="223"/>
      <c r="VYI206" s="223"/>
      <c r="VYJ206" s="223"/>
      <c r="VYK206" s="223"/>
      <c r="VYL206" s="223"/>
      <c r="VYM206" s="223"/>
      <c r="VYN206" s="223"/>
      <c r="VYO206" s="223"/>
      <c r="VYP206" s="223"/>
      <c r="VYQ206" s="223"/>
      <c r="VYR206" s="223"/>
      <c r="VYS206" s="223"/>
      <c r="VYT206" s="223"/>
      <c r="VYU206" s="223"/>
      <c r="VYV206" s="223"/>
      <c r="VYW206" s="223"/>
      <c r="VYX206" s="223"/>
      <c r="VYY206" s="223"/>
      <c r="VYZ206" s="223"/>
      <c r="VZA206" s="223"/>
      <c r="VZB206" s="223"/>
      <c r="VZC206" s="223"/>
      <c r="VZD206" s="223"/>
      <c r="VZE206" s="223"/>
      <c r="VZF206" s="223"/>
      <c r="VZG206" s="223"/>
      <c r="VZH206" s="223"/>
      <c r="VZI206" s="223"/>
      <c r="VZJ206" s="223"/>
      <c r="VZK206" s="223"/>
      <c r="VZL206" s="223"/>
      <c r="VZM206" s="223"/>
      <c r="VZN206" s="223"/>
      <c r="VZO206" s="223"/>
      <c r="VZP206" s="223"/>
      <c r="VZQ206" s="223"/>
      <c r="VZR206" s="223"/>
      <c r="VZS206" s="223"/>
      <c r="VZT206" s="223"/>
      <c r="VZU206" s="223"/>
      <c r="VZV206" s="223"/>
      <c r="VZW206" s="223"/>
      <c r="VZX206" s="223"/>
      <c r="VZY206" s="223"/>
      <c r="VZZ206" s="223"/>
      <c r="WAA206" s="223"/>
      <c r="WAB206" s="223"/>
      <c r="WAC206" s="223"/>
      <c r="WAD206" s="223"/>
      <c r="WAE206" s="223"/>
      <c r="WAF206" s="223"/>
      <c r="WAG206" s="223"/>
      <c r="WAH206" s="223"/>
      <c r="WAI206" s="223"/>
      <c r="WAJ206" s="223"/>
      <c r="WAK206" s="223"/>
      <c r="WAL206" s="223"/>
      <c r="WAM206" s="223"/>
      <c r="WAN206" s="223"/>
      <c r="WAO206" s="223"/>
      <c r="WAP206" s="223"/>
      <c r="WAQ206" s="223"/>
      <c r="WAR206" s="223"/>
      <c r="WAS206" s="223"/>
      <c r="WAT206" s="223"/>
      <c r="WAU206" s="223"/>
      <c r="WAV206" s="223"/>
      <c r="WAW206" s="223"/>
      <c r="WAX206" s="223"/>
      <c r="WAY206" s="223"/>
      <c r="WAZ206" s="223"/>
      <c r="WBA206" s="223"/>
      <c r="WBB206" s="223"/>
      <c r="WBC206" s="223"/>
      <c r="WBD206" s="223"/>
      <c r="WBE206" s="223"/>
      <c r="WBF206" s="223"/>
      <c r="WBG206" s="223"/>
      <c r="WBH206" s="223"/>
      <c r="WBI206" s="223"/>
      <c r="WBJ206" s="223"/>
      <c r="WBK206" s="223"/>
      <c r="WBL206" s="223"/>
      <c r="WBM206" s="223"/>
      <c r="WBN206" s="223"/>
      <c r="WBO206" s="223"/>
      <c r="WBP206" s="223"/>
      <c r="WBQ206" s="223"/>
      <c r="WBR206" s="223"/>
      <c r="WBS206" s="223"/>
      <c r="WBT206" s="223"/>
      <c r="WBU206" s="223"/>
      <c r="WBV206" s="223"/>
      <c r="WBW206" s="223"/>
      <c r="WBX206" s="223"/>
      <c r="WBY206" s="223"/>
      <c r="WBZ206" s="223"/>
      <c r="WCA206" s="223"/>
      <c r="WCB206" s="223"/>
      <c r="WCC206" s="223"/>
      <c r="WCD206" s="223"/>
      <c r="WCE206" s="223"/>
      <c r="WCF206" s="223"/>
      <c r="WCG206" s="223"/>
      <c r="WCH206" s="223"/>
      <c r="WCI206" s="223"/>
      <c r="WCJ206" s="223"/>
      <c r="WCK206" s="223"/>
      <c r="WCL206" s="223"/>
      <c r="WCM206" s="223"/>
      <c r="WCN206" s="223"/>
      <c r="WCO206" s="223"/>
      <c r="WCP206" s="223"/>
      <c r="WCQ206" s="223"/>
      <c r="WCR206" s="223"/>
      <c r="WCS206" s="223"/>
      <c r="WCT206" s="223"/>
      <c r="WCU206" s="223"/>
      <c r="WCV206" s="223"/>
      <c r="WCW206" s="223"/>
      <c r="WCX206" s="223"/>
      <c r="WCY206" s="223"/>
      <c r="WCZ206" s="223"/>
      <c r="WDA206" s="223"/>
      <c r="WDB206" s="223"/>
      <c r="WDC206" s="223"/>
      <c r="WDD206" s="223"/>
      <c r="WDE206" s="223"/>
      <c r="WDF206" s="223"/>
      <c r="WDG206" s="223"/>
      <c r="WDH206" s="223"/>
      <c r="WDI206" s="223"/>
      <c r="WDJ206" s="223"/>
      <c r="WDK206" s="223"/>
      <c r="WDL206" s="223"/>
      <c r="WDM206" s="223"/>
      <c r="WDN206" s="223"/>
      <c r="WDO206" s="223"/>
      <c r="WDP206" s="223"/>
      <c r="WDQ206" s="223"/>
      <c r="WDR206" s="223"/>
      <c r="WDS206" s="223"/>
      <c r="WDT206" s="223"/>
      <c r="WDU206" s="223"/>
      <c r="WDV206" s="223"/>
      <c r="WDW206" s="223"/>
      <c r="WDX206" s="223"/>
      <c r="WDY206" s="223"/>
      <c r="WDZ206" s="223"/>
      <c r="WEA206" s="223"/>
      <c r="WEB206" s="223"/>
      <c r="WEC206" s="223"/>
      <c r="WED206" s="223"/>
      <c r="WEE206" s="223"/>
      <c r="WEF206" s="223"/>
      <c r="WEG206" s="223"/>
      <c r="WEH206" s="223"/>
      <c r="WEI206" s="223"/>
      <c r="WEJ206" s="223"/>
      <c r="WEK206" s="223"/>
      <c r="WEL206" s="223"/>
      <c r="WEM206" s="223"/>
      <c r="WEN206" s="223"/>
      <c r="WEO206" s="223"/>
      <c r="WEP206" s="223"/>
      <c r="WEQ206" s="223"/>
      <c r="WER206" s="223"/>
      <c r="WES206" s="223"/>
      <c r="WET206" s="223"/>
      <c r="WEU206" s="223"/>
      <c r="WEV206" s="223"/>
      <c r="WEW206" s="223"/>
      <c r="WEX206" s="223"/>
      <c r="WEY206" s="223"/>
      <c r="WEZ206" s="223"/>
      <c r="WFA206" s="223"/>
      <c r="WFB206" s="223"/>
      <c r="WFC206" s="223"/>
      <c r="WFD206" s="223"/>
      <c r="WFE206" s="223"/>
      <c r="WFF206" s="223"/>
      <c r="WFG206" s="223"/>
      <c r="WFH206" s="223"/>
      <c r="WFI206" s="223"/>
      <c r="WFJ206" s="223"/>
      <c r="WFK206" s="223"/>
      <c r="WFL206" s="223"/>
      <c r="WFM206" s="223"/>
      <c r="WFN206" s="223"/>
      <c r="WFO206" s="223"/>
      <c r="WFP206" s="223"/>
      <c r="WFQ206" s="223"/>
      <c r="WFR206" s="223"/>
      <c r="WFS206" s="223"/>
      <c r="WFT206" s="223"/>
      <c r="WFU206" s="223"/>
      <c r="WFV206" s="223"/>
      <c r="WFW206" s="223"/>
      <c r="WFX206" s="223"/>
      <c r="WFY206" s="223"/>
      <c r="WFZ206" s="223"/>
      <c r="WGA206" s="223"/>
      <c r="WGB206" s="223"/>
      <c r="WGC206" s="223"/>
      <c r="WGD206" s="223"/>
      <c r="WGE206" s="223"/>
      <c r="WGF206" s="223"/>
      <c r="WGG206" s="223"/>
      <c r="WGH206" s="223"/>
      <c r="WGI206" s="223"/>
      <c r="WGJ206" s="223"/>
      <c r="WGK206" s="223"/>
      <c r="WGL206" s="223"/>
      <c r="WGM206" s="223"/>
      <c r="WGN206" s="223"/>
      <c r="WGO206" s="223"/>
      <c r="WGP206" s="223"/>
      <c r="WGQ206" s="223"/>
      <c r="WGR206" s="223"/>
      <c r="WGS206" s="223"/>
      <c r="WGT206" s="223"/>
      <c r="WGU206" s="223"/>
      <c r="WGV206" s="223"/>
      <c r="WGW206" s="223"/>
      <c r="WGX206" s="223"/>
      <c r="WGY206" s="223"/>
      <c r="WGZ206" s="223"/>
      <c r="WHA206" s="223"/>
      <c r="WHB206" s="223"/>
      <c r="WHC206" s="223"/>
      <c r="WHD206" s="223"/>
      <c r="WHE206" s="223"/>
      <c r="WHF206" s="223"/>
      <c r="WHG206" s="223"/>
      <c r="WHH206" s="223"/>
      <c r="WHI206" s="223"/>
      <c r="WHJ206" s="223"/>
      <c r="WHK206" s="223"/>
      <c r="WHL206" s="223"/>
      <c r="WHM206" s="223"/>
      <c r="WHN206" s="223"/>
      <c r="WHO206" s="223"/>
      <c r="WHP206" s="223"/>
      <c r="WHQ206" s="223"/>
      <c r="WHR206" s="223"/>
      <c r="WHS206" s="223"/>
      <c r="WHT206" s="223"/>
      <c r="WHU206" s="223"/>
      <c r="WHV206" s="223"/>
      <c r="WHW206" s="223"/>
      <c r="WHX206" s="223"/>
      <c r="WHY206" s="223"/>
      <c r="WHZ206" s="223"/>
      <c r="WIA206" s="223"/>
      <c r="WIB206" s="223"/>
      <c r="WIC206" s="223"/>
      <c r="WID206" s="223"/>
      <c r="WIE206" s="223"/>
      <c r="WIF206" s="223"/>
      <c r="WIG206" s="223"/>
      <c r="WIH206" s="223"/>
      <c r="WII206" s="223"/>
      <c r="WIJ206" s="223"/>
      <c r="WIK206" s="223"/>
      <c r="WIL206" s="223"/>
      <c r="WIM206" s="223"/>
      <c r="WIN206" s="223"/>
      <c r="WIO206" s="223"/>
      <c r="WIP206" s="223"/>
      <c r="WIQ206" s="223"/>
      <c r="WIR206" s="223"/>
      <c r="WIS206" s="223"/>
      <c r="WIT206" s="223"/>
      <c r="WIU206" s="223"/>
      <c r="WIV206" s="223"/>
      <c r="WIW206" s="223"/>
      <c r="WIX206" s="223"/>
      <c r="WIY206" s="223"/>
      <c r="WIZ206" s="223"/>
      <c r="WJA206" s="223"/>
      <c r="WJB206" s="223"/>
      <c r="WJC206" s="223"/>
      <c r="WJD206" s="223"/>
      <c r="WJE206" s="223"/>
      <c r="WJF206" s="223"/>
      <c r="WJG206" s="223"/>
      <c r="WJH206" s="223"/>
      <c r="WJI206" s="223"/>
      <c r="WJJ206" s="223"/>
      <c r="WJK206" s="223"/>
      <c r="WJL206" s="223"/>
      <c r="WJM206" s="223"/>
      <c r="WJN206" s="223"/>
      <c r="WJO206" s="223"/>
      <c r="WJP206" s="223"/>
      <c r="WJQ206" s="223"/>
      <c r="WJR206" s="223"/>
      <c r="WJS206" s="223"/>
      <c r="WJT206" s="223"/>
      <c r="WJU206" s="223"/>
      <c r="WJV206" s="223"/>
      <c r="WJW206" s="223"/>
      <c r="WJX206" s="223"/>
      <c r="WJY206" s="223"/>
      <c r="WJZ206" s="223"/>
      <c r="WKA206" s="223"/>
      <c r="WKB206" s="223"/>
      <c r="WKC206" s="223"/>
      <c r="WKD206" s="223"/>
      <c r="WKE206" s="223"/>
      <c r="WKF206" s="223"/>
      <c r="WKG206" s="223"/>
      <c r="WKH206" s="223"/>
      <c r="WKI206" s="223"/>
      <c r="WKJ206" s="223"/>
      <c r="WKK206" s="223"/>
      <c r="WKL206" s="223"/>
      <c r="WKM206" s="223"/>
      <c r="WKN206" s="223"/>
      <c r="WKO206" s="223"/>
      <c r="WKP206" s="223"/>
      <c r="WKQ206" s="223"/>
      <c r="WKR206" s="223"/>
      <c r="WKS206" s="223"/>
      <c r="WKT206" s="223"/>
      <c r="WKU206" s="223"/>
      <c r="WKV206" s="223"/>
      <c r="WKW206" s="223"/>
      <c r="WKX206" s="223"/>
      <c r="WKY206" s="223"/>
      <c r="WKZ206" s="223"/>
      <c r="WLA206" s="223"/>
      <c r="WLB206" s="223"/>
      <c r="WLC206" s="223"/>
      <c r="WLD206" s="223"/>
      <c r="WLE206" s="223"/>
      <c r="WLF206" s="223"/>
      <c r="WLG206" s="223"/>
      <c r="WLH206" s="223"/>
      <c r="WLI206" s="223"/>
      <c r="WLJ206" s="223"/>
      <c r="WLK206" s="223"/>
      <c r="WLL206" s="223"/>
      <c r="WLM206" s="223"/>
      <c r="WLN206" s="223"/>
      <c r="WLO206" s="223"/>
      <c r="WLP206" s="223"/>
      <c r="WLQ206" s="223"/>
      <c r="WLR206" s="223"/>
      <c r="WLS206" s="223"/>
      <c r="WLT206" s="223"/>
      <c r="WLU206" s="223"/>
      <c r="WLV206" s="223"/>
      <c r="WLW206" s="223"/>
      <c r="WLX206" s="223"/>
      <c r="WLY206" s="223"/>
      <c r="WLZ206" s="223"/>
      <c r="WMA206" s="223"/>
      <c r="WMB206" s="223"/>
      <c r="WMC206" s="223"/>
      <c r="WMD206" s="223"/>
      <c r="WME206" s="223"/>
      <c r="WMF206" s="223"/>
      <c r="WMG206" s="223"/>
      <c r="WMH206" s="223"/>
      <c r="WMI206" s="223"/>
      <c r="WMJ206" s="223"/>
      <c r="WMK206" s="223"/>
      <c r="WML206" s="223"/>
      <c r="WMM206" s="223"/>
      <c r="WMN206" s="223"/>
      <c r="WMO206" s="223"/>
      <c r="WMP206" s="223"/>
      <c r="WMQ206" s="223"/>
      <c r="WMR206" s="223"/>
      <c r="WMS206" s="223"/>
      <c r="WMT206" s="223"/>
      <c r="WMU206" s="223"/>
      <c r="WMV206" s="223"/>
      <c r="WMW206" s="223"/>
      <c r="WMX206" s="223"/>
      <c r="WMY206" s="223"/>
      <c r="WMZ206" s="223"/>
      <c r="WNA206" s="223"/>
      <c r="WNB206" s="223"/>
      <c r="WNC206" s="223"/>
      <c r="WND206" s="223"/>
      <c r="WNE206" s="223"/>
      <c r="WNF206" s="223"/>
      <c r="WNG206" s="223"/>
      <c r="WNH206" s="223"/>
      <c r="WNI206" s="223"/>
      <c r="WNJ206" s="223"/>
      <c r="WNK206" s="223"/>
      <c r="WNL206" s="223"/>
      <c r="WNM206" s="223"/>
      <c r="WNN206" s="223"/>
      <c r="WNO206" s="223"/>
      <c r="WNP206" s="223"/>
      <c r="WNQ206" s="223"/>
      <c r="WNR206" s="223"/>
      <c r="WNS206" s="223"/>
      <c r="WNT206" s="223"/>
      <c r="WNU206" s="223"/>
      <c r="WNV206" s="223"/>
      <c r="WNW206" s="223"/>
      <c r="WNX206" s="223"/>
      <c r="WNY206" s="223"/>
      <c r="WNZ206" s="223"/>
      <c r="WOA206" s="223"/>
      <c r="WOB206" s="223"/>
      <c r="WOC206" s="223"/>
      <c r="WOD206" s="223"/>
      <c r="WOE206" s="223"/>
      <c r="WOF206" s="223"/>
      <c r="WOG206" s="223"/>
      <c r="WOH206" s="223"/>
      <c r="WOI206" s="223"/>
      <c r="WOJ206" s="223"/>
      <c r="WOK206" s="223"/>
      <c r="WOL206" s="223"/>
      <c r="WOM206" s="223"/>
      <c r="WON206" s="223"/>
      <c r="WOO206" s="223"/>
      <c r="WOP206" s="223"/>
      <c r="WOQ206" s="223"/>
      <c r="WOR206" s="223"/>
      <c r="WOS206" s="223"/>
      <c r="WOT206" s="223"/>
      <c r="WOU206" s="223"/>
      <c r="WOV206" s="223"/>
      <c r="WOW206" s="223"/>
      <c r="WOX206" s="223"/>
      <c r="WOY206" s="223"/>
      <c r="WOZ206" s="223"/>
      <c r="WPA206" s="223"/>
      <c r="WPB206" s="223"/>
      <c r="WPC206" s="223"/>
      <c r="WPD206" s="223"/>
      <c r="WPE206" s="223"/>
      <c r="WPF206" s="223"/>
      <c r="WPG206" s="223"/>
      <c r="WPH206" s="223"/>
      <c r="WPI206" s="223"/>
      <c r="WPJ206" s="223"/>
      <c r="WPK206" s="223"/>
      <c r="WPL206" s="223"/>
      <c r="WPM206" s="223"/>
      <c r="WPN206" s="223"/>
      <c r="WPO206" s="223"/>
      <c r="WPP206" s="223"/>
      <c r="WPQ206" s="223"/>
      <c r="WPR206" s="223"/>
      <c r="WPS206" s="223"/>
      <c r="WPT206" s="223"/>
      <c r="WPU206" s="223"/>
      <c r="WPV206" s="223"/>
      <c r="WPW206" s="223"/>
      <c r="WPX206" s="223"/>
      <c r="WPY206" s="223"/>
      <c r="WPZ206" s="223"/>
      <c r="WQA206" s="223"/>
      <c r="WQB206" s="223"/>
      <c r="WQC206" s="223"/>
      <c r="WQD206" s="223"/>
      <c r="WQE206" s="223"/>
      <c r="WQF206" s="223"/>
      <c r="WQG206" s="223"/>
      <c r="WQH206" s="223"/>
      <c r="WQI206" s="223"/>
      <c r="WQJ206" s="223"/>
      <c r="WQK206" s="223"/>
      <c r="WQL206" s="223"/>
      <c r="WQM206" s="223"/>
      <c r="WQN206" s="223"/>
      <c r="WQO206" s="223"/>
      <c r="WQP206" s="223"/>
      <c r="WQQ206" s="223"/>
      <c r="WQR206" s="223"/>
      <c r="WQS206" s="223"/>
      <c r="WQT206" s="223"/>
      <c r="WQU206" s="223"/>
      <c r="WQV206" s="223"/>
      <c r="WQW206" s="223"/>
      <c r="WQX206" s="223"/>
      <c r="WQY206" s="223"/>
      <c r="WQZ206" s="223"/>
      <c r="WRA206" s="223"/>
      <c r="WRB206" s="223"/>
      <c r="WRC206" s="223"/>
      <c r="WRD206" s="223"/>
      <c r="WRE206" s="223"/>
      <c r="WRF206" s="223"/>
      <c r="WRG206" s="223"/>
      <c r="WRH206" s="223"/>
      <c r="WRI206" s="223"/>
      <c r="WRJ206" s="223"/>
      <c r="WRK206" s="223"/>
      <c r="WRL206" s="223"/>
      <c r="WRM206" s="223"/>
      <c r="WRN206" s="223"/>
      <c r="WRO206" s="223"/>
      <c r="WRP206" s="223"/>
      <c r="WRQ206" s="223"/>
      <c r="WRR206" s="223"/>
      <c r="WRS206" s="223"/>
      <c r="WRT206" s="223"/>
      <c r="WRU206" s="223"/>
      <c r="WRV206" s="223"/>
      <c r="WRW206" s="223"/>
      <c r="WRX206" s="223"/>
      <c r="WRY206" s="223"/>
      <c r="WRZ206" s="223"/>
      <c r="WSA206" s="223"/>
      <c r="WSB206" s="223"/>
      <c r="WSC206" s="223"/>
      <c r="WSD206" s="223"/>
      <c r="WSE206" s="223"/>
      <c r="WSF206" s="223"/>
      <c r="WSG206" s="223"/>
      <c r="WSH206" s="223"/>
      <c r="WSI206" s="223"/>
      <c r="WSJ206" s="223"/>
      <c r="WSK206" s="223"/>
      <c r="WSL206" s="223"/>
      <c r="WSM206" s="223"/>
      <c r="WSN206" s="223"/>
      <c r="WSO206" s="223"/>
      <c r="WSP206" s="223"/>
      <c r="WSQ206" s="223"/>
      <c r="WSR206" s="223"/>
      <c r="WSS206" s="223"/>
      <c r="WST206" s="223"/>
      <c r="WSU206" s="223"/>
      <c r="WSV206" s="223"/>
      <c r="WSW206" s="223"/>
      <c r="WSX206" s="223"/>
      <c r="WSY206" s="223"/>
      <c r="WSZ206" s="223"/>
      <c r="WTA206" s="223"/>
      <c r="WTB206" s="223"/>
      <c r="WTC206" s="223"/>
      <c r="WTD206" s="223"/>
      <c r="WTE206" s="223"/>
      <c r="WTF206" s="223"/>
      <c r="WTG206" s="223"/>
      <c r="WTH206" s="223"/>
      <c r="WTI206" s="223"/>
      <c r="WTJ206" s="223"/>
      <c r="WTK206" s="223"/>
      <c r="WTL206" s="223"/>
      <c r="WTM206" s="223"/>
      <c r="WTN206" s="223"/>
      <c r="WTO206" s="223"/>
      <c r="WTP206" s="223"/>
      <c r="WTQ206" s="223"/>
      <c r="WTR206" s="223"/>
      <c r="WTS206" s="223"/>
      <c r="WTT206" s="223"/>
      <c r="WTU206" s="223"/>
      <c r="WTV206" s="223"/>
      <c r="WTW206" s="223"/>
      <c r="WTX206" s="223"/>
      <c r="WTY206" s="223"/>
      <c r="WTZ206" s="223"/>
      <c r="WUA206" s="223"/>
      <c r="WUB206" s="223"/>
      <c r="WUC206" s="223"/>
      <c r="WUD206" s="223"/>
      <c r="WUE206" s="223"/>
      <c r="WUF206" s="223"/>
      <c r="WUG206" s="223"/>
      <c r="WUH206" s="223"/>
      <c r="WUI206" s="223"/>
      <c r="WUJ206" s="223"/>
      <c r="WUK206" s="223"/>
      <c r="WUL206" s="223"/>
      <c r="WUM206" s="223"/>
      <c r="WUN206" s="223"/>
      <c r="WUO206" s="223"/>
      <c r="WUP206" s="223"/>
      <c r="WUQ206" s="223"/>
      <c r="WUR206" s="223"/>
      <c r="WUS206" s="223"/>
      <c r="WUT206" s="223"/>
      <c r="WUU206" s="223"/>
      <c r="WUV206" s="223"/>
      <c r="WUW206" s="223"/>
      <c r="WUX206" s="223"/>
      <c r="WUY206" s="223"/>
      <c r="WUZ206" s="223"/>
      <c r="WVA206" s="223"/>
      <c r="WVB206" s="223"/>
      <c r="WVC206" s="223"/>
      <c r="WVD206" s="223"/>
      <c r="WVE206" s="223"/>
      <c r="WVF206" s="223"/>
      <c r="WVG206" s="223"/>
      <c r="WVH206" s="223"/>
      <c r="WVI206" s="223"/>
      <c r="WVJ206" s="223"/>
      <c r="WVK206" s="223"/>
      <c r="WVL206" s="223"/>
      <c r="WVM206" s="223"/>
      <c r="WVN206" s="223"/>
      <c r="WVO206" s="223"/>
      <c r="WVP206" s="223"/>
      <c r="WVQ206" s="223"/>
      <c r="WVR206" s="223"/>
      <c r="WVS206" s="223"/>
      <c r="WVT206" s="223"/>
      <c r="WVU206" s="223"/>
      <c r="WVV206" s="223"/>
      <c r="WVW206" s="223"/>
      <c r="WVX206" s="223"/>
      <c r="WVY206" s="223"/>
      <c r="WVZ206" s="223"/>
      <c r="WWA206" s="223"/>
      <c r="WWB206" s="223"/>
      <c r="WWC206" s="223"/>
      <c r="WWD206" s="223"/>
      <c r="WWE206" s="223"/>
      <c r="WWF206" s="223"/>
      <c r="WWG206" s="223"/>
      <c r="WWH206" s="223"/>
      <c r="WWI206" s="223"/>
      <c r="WWJ206" s="223"/>
      <c r="WWK206" s="223"/>
      <c r="WWL206" s="223"/>
      <c r="WWM206" s="223"/>
      <c r="WWN206" s="223"/>
      <c r="WWO206" s="223"/>
      <c r="WWP206" s="223"/>
      <c r="WWQ206" s="223"/>
      <c r="WWR206" s="223"/>
      <c r="WWS206" s="223"/>
      <c r="WWT206" s="223"/>
      <c r="WWU206" s="223"/>
      <c r="WWV206" s="223"/>
      <c r="WWW206" s="223"/>
      <c r="WWX206" s="223"/>
      <c r="WWY206" s="223"/>
      <c r="WWZ206" s="223"/>
      <c r="WXA206" s="223"/>
      <c r="WXB206" s="223"/>
      <c r="WXC206" s="223"/>
      <c r="WXD206" s="223"/>
      <c r="WXE206" s="223"/>
      <c r="WXF206" s="223"/>
      <c r="WXG206" s="223"/>
      <c r="WXH206" s="223"/>
      <c r="WXI206" s="223"/>
      <c r="WXJ206" s="223"/>
      <c r="WXK206" s="223"/>
      <c r="WXL206" s="223"/>
      <c r="WXM206" s="223"/>
      <c r="WXN206" s="223"/>
      <c r="WXO206" s="223"/>
      <c r="WXP206" s="223"/>
      <c r="WXQ206" s="223"/>
      <c r="WXR206" s="223"/>
      <c r="WXS206" s="223"/>
      <c r="WXT206" s="223"/>
      <c r="WXU206" s="223"/>
      <c r="WXV206" s="223"/>
      <c r="WXW206" s="223"/>
      <c r="WXX206" s="223"/>
      <c r="WXY206" s="223"/>
      <c r="WXZ206" s="223"/>
      <c r="WYA206" s="223"/>
      <c r="WYB206" s="223"/>
      <c r="WYC206" s="223"/>
      <c r="WYD206" s="223"/>
      <c r="WYE206" s="223"/>
      <c r="WYF206" s="223"/>
      <c r="WYG206" s="223"/>
      <c r="WYH206" s="223"/>
      <c r="WYI206" s="223"/>
      <c r="WYJ206" s="223"/>
      <c r="WYK206" s="223"/>
      <c r="WYL206" s="223"/>
      <c r="WYM206" s="223"/>
      <c r="WYN206" s="223"/>
      <c r="WYO206" s="223"/>
      <c r="WYP206" s="223"/>
      <c r="WYQ206" s="223"/>
      <c r="WYR206" s="223"/>
      <c r="WYS206" s="223"/>
      <c r="WYT206" s="223"/>
      <c r="WYU206" s="223"/>
      <c r="WYV206" s="223"/>
      <c r="WYW206" s="223"/>
      <c r="WYX206" s="223"/>
      <c r="WYY206" s="223"/>
      <c r="WYZ206" s="223"/>
      <c r="WZA206" s="223"/>
      <c r="WZB206" s="223"/>
      <c r="WZC206" s="223"/>
      <c r="WZD206" s="223"/>
      <c r="WZE206" s="223"/>
      <c r="WZF206" s="223"/>
      <c r="WZG206" s="223"/>
      <c r="WZH206" s="223"/>
      <c r="WZI206" s="223"/>
      <c r="WZJ206" s="223"/>
      <c r="WZK206" s="223"/>
      <c r="WZL206" s="223"/>
      <c r="WZM206" s="223"/>
      <c r="WZN206" s="223"/>
      <c r="WZO206" s="223"/>
      <c r="WZP206" s="223"/>
      <c r="WZQ206" s="223"/>
      <c r="WZR206" s="223"/>
      <c r="WZS206" s="223"/>
      <c r="WZT206" s="223"/>
      <c r="WZU206" s="223"/>
      <c r="WZV206" s="223"/>
      <c r="WZW206" s="223"/>
      <c r="WZX206" s="223"/>
      <c r="WZY206" s="223"/>
      <c r="WZZ206" s="223"/>
      <c r="XAA206" s="223"/>
      <c r="XAB206" s="223"/>
      <c r="XAC206" s="223"/>
      <c r="XAD206" s="223"/>
      <c r="XAE206" s="223"/>
      <c r="XAF206" s="223"/>
      <c r="XAG206" s="223"/>
      <c r="XAH206" s="223"/>
      <c r="XAI206" s="223"/>
      <c r="XAJ206" s="223"/>
      <c r="XAK206" s="223"/>
      <c r="XAL206" s="223"/>
      <c r="XAM206" s="223"/>
      <c r="XAN206" s="223"/>
      <c r="XAO206" s="223"/>
      <c r="XAP206" s="223"/>
      <c r="XAQ206" s="223"/>
      <c r="XAR206" s="223"/>
      <c r="XAS206" s="223"/>
      <c r="XAT206" s="223"/>
      <c r="XAU206" s="223"/>
      <c r="XAV206" s="223"/>
      <c r="XAW206" s="223"/>
      <c r="XAX206" s="223"/>
      <c r="XAY206" s="223"/>
      <c r="XAZ206" s="223"/>
      <c r="XBA206" s="223"/>
      <c r="XBB206" s="223"/>
      <c r="XBC206" s="223"/>
      <c r="XBD206" s="223"/>
      <c r="XBE206" s="223"/>
      <c r="XBF206" s="223"/>
      <c r="XBG206" s="223"/>
      <c r="XBH206" s="223"/>
      <c r="XBI206" s="223"/>
      <c r="XBJ206" s="223"/>
      <c r="XBK206" s="223"/>
      <c r="XBL206" s="223"/>
      <c r="XBM206" s="223"/>
      <c r="XBN206" s="223"/>
      <c r="XBO206" s="223"/>
      <c r="XBP206" s="223"/>
      <c r="XBQ206" s="223"/>
      <c r="XBR206" s="223"/>
      <c r="XBS206" s="223"/>
      <c r="XBT206" s="223"/>
      <c r="XBU206" s="223"/>
      <c r="XBV206" s="223"/>
      <c r="XBW206" s="223"/>
      <c r="XBX206" s="223"/>
      <c r="XBY206" s="223"/>
      <c r="XBZ206" s="223"/>
      <c r="XCA206" s="223"/>
      <c r="XCB206" s="223"/>
      <c r="XCC206" s="223"/>
      <c r="XCD206" s="223"/>
      <c r="XCE206" s="223"/>
      <c r="XCF206" s="223"/>
      <c r="XCG206" s="223"/>
      <c r="XCH206" s="223"/>
      <c r="XCI206" s="223"/>
      <c r="XCJ206" s="223"/>
      <c r="XCK206" s="223"/>
      <c r="XCL206" s="223"/>
      <c r="XCM206" s="223"/>
      <c r="XCN206" s="223"/>
      <c r="XCO206" s="223"/>
      <c r="XCP206" s="223"/>
      <c r="XCQ206" s="223"/>
      <c r="XCR206" s="223"/>
      <c r="XCS206" s="223"/>
      <c r="XCT206" s="223"/>
      <c r="XCU206" s="223"/>
      <c r="XCV206" s="223"/>
      <c r="XCW206" s="223"/>
      <c r="XCX206" s="223"/>
      <c r="XCY206" s="223"/>
      <c r="XCZ206" s="223"/>
      <c r="XDA206" s="223"/>
      <c r="XDB206" s="223"/>
      <c r="XDC206" s="223"/>
      <c r="XDD206" s="223"/>
      <c r="XDE206" s="223"/>
      <c r="XDF206" s="223"/>
      <c r="XDG206" s="223"/>
      <c r="XDH206" s="223"/>
      <c r="XDI206" s="223"/>
      <c r="XDJ206" s="223"/>
      <c r="XDK206" s="223"/>
      <c r="XDL206" s="223"/>
      <c r="XDM206" s="223"/>
      <c r="XDN206" s="223"/>
      <c r="XDO206" s="223"/>
      <c r="XDP206" s="223"/>
      <c r="XDQ206" s="223"/>
      <c r="XDR206" s="223"/>
      <c r="XDS206" s="223"/>
      <c r="XDT206" s="223"/>
      <c r="XDU206" s="223"/>
      <c r="XDV206" s="223"/>
      <c r="XDW206" s="223"/>
      <c r="XDX206" s="223"/>
    </row>
    <row r="207" spans="1:16352" ht="24.9" customHeight="1">
      <c r="A207" s="254">
        <v>5</v>
      </c>
      <c r="B207" s="74">
        <v>5111009</v>
      </c>
      <c r="C207" s="75" t="s">
        <v>515</v>
      </c>
      <c r="D207" s="73">
        <f>SUM(E207:AM207)</f>
        <v>0</v>
      </c>
      <c r="E207" s="73">
        <f t="shared" ref="E207:AM207" si="127">SUMIF($B$283:$B$593,$B$5:$B$279,E$283:E$593)</f>
        <v>0</v>
      </c>
      <c r="F207" s="73">
        <f t="shared" si="127"/>
        <v>0</v>
      </c>
      <c r="G207" s="73">
        <f t="shared" si="127"/>
        <v>0</v>
      </c>
      <c r="H207" s="73">
        <f t="shared" si="127"/>
        <v>0</v>
      </c>
      <c r="I207" s="73">
        <f t="shared" si="127"/>
        <v>0</v>
      </c>
      <c r="J207" s="73">
        <f t="shared" si="127"/>
        <v>0</v>
      </c>
      <c r="K207" s="73">
        <f t="shared" si="127"/>
        <v>0</v>
      </c>
      <c r="L207" s="73">
        <f t="shared" si="127"/>
        <v>0</v>
      </c>
      <c r="M207" s="73">
        <f t="shared" si="127"/>
        <v>0</v>
      </c>
      <c r="N207" s="73">
        <f t="shared" si="127"/>
        <v>0</v>
      </c>
      <c r="O207" s="73">
        <f t="shared" si="127"/>
        <v>0</v>
      </c>
      <c r="P207" s="73">
        <f t="shared" si="127"/>
        <v>0</v>
      </c>
      <c r="Q207" s="73">
        <f t="shared" si="127"/>
        <v>0</v>
      </c>
      <c r="R207" s="73">
        <f t="shared" si="127"/>
        <v>0</v>
      </c>
      <c r="S207" s="73">
        <f t="shared" si="127"/>
        <v>0</v>
      </c>
      <c r="T207" s="73">
        <f t="shared" si="127"/>
        <v>0</v>
      </c>
      <c r="U207" s="73">
        <f t="shared" si="127"/>
        <v>0</v>
      </c>
      <c r="V207" s="73">
        <f t="shared" si="127"/>
        <v>0</v>
      </c>
      <c r="W207" s="73">
        <f t="shared" si="127"/>
        <v>0</v>
      </c>
      <c r="X207" s="73">
        <f t="shared" si="127"/>
        <v>0</v>
      </c>
      <c r="Y207" s="73">
        <f t="shared" si="127"/>
        <v>0</v>
      </c>
      <c r="Z207" s="73">
        <f t="shared" si="127"/>
        <v>0</v>
      </c>
      <c r="AA207" s="73">
        <f t="shared" si="127"/>
        <v>0</v>
      </c>
      <c r="AB207" s="73">
        <f t="shared" si="127"/>
        <v>0</v>
      </c>
      <c r="AC207" s="73">
        <f t="shared" si="127"/>
        <v>0</v>
      </c>
      <c r="AD207" s="73">
        <f t="shared" si="127"/>
        <v>0</v>
      </c>
      <c r="AE207" s="73">
        <f t="shared" si="127"/>
        <v>0</v>
      </c>
      <c r="AF207" s="73">
        <f t="shared" si="127"/>
        <v>0</v>
      </c>
      <c r="AG207" s="73">
        <f t="shared" si="127"/>
        <v>0</v>
      </c>
      <c r="AH207" s="73">
        <f t="shared" si="127"/>
        <v>0</v>
      </c>
      <c r="AI207" s="73">
        <f t="shared" si="127"/>
        <v>0</v>
      </c>
      <c r="AJ207" s="73">
        <f t="shared" si="127"/>
        <v>0</v>
      </c>
      <c r="AK207" s="73">
        <f t="shared" si="127"/>
        <v>0</v>
      </c>
      <c r="AL207" s="73">
        <f t="shared" si="127"/>
        <v>0</v>
      </c>
      <c r="AM207" s="73">
        <f t="shared" si="127"/>
        <v>0</v>
      </c>
    </row>
    <row r="208" spans="1:16352" s="172" customFormat="1" ht="24.9" customHeight="1">
      <c r="A208" s="254" t="s">
        <v>652</v>
      </c>
      <c r="B208" s="92"/>
      <c r="C208" s="93" t="s">
        <v>579</v>
      </c>
      <c r="D208" s="94">
        <f>+D209</f>
        <v>0</v>
      </c>
      <c r="E208" s="94">
        <f t="shared" ref="E208:AL208" si="128">+E209</f>
        <v>0</v>
      </c>
      <c r="F208" s="94">
        <f t="shared" si="128"/>
        <v>0</v>
      </c>
      <c r="G208" s="94">
        <f t="shared" si="128"/>
        <v>0</v>
      </c>
      <c r="H208" s="94">
        <f t="shared" si="128"/>
        <v>0</v>
      </c>
      <c r="I208" s="94">
        <f t="shared" si="128"/>
        <v>0</v>
      </c>
      <c r="J208" s="94">
        <f t="shared" si="128"/>
        <v>0</v>
      </c>
      <c r="K208" s="94">
        <f t="shared" si="128"/>
        <v>0</v>
      </c>
      <c r="L208" s="94">
        <f t="shared" si="128"/>
        <v>0</v>
      </c>
      <c r="M208" s="94">
        <f t="shared" si="128"/>
        <v>0</v>
      </c>
      <c r="N208" s="94">
        <f t="shared" si="128"/>
        <v>0</v>
      </c>
      <c r="O208" s="94">
        <f t="shared" si="128"/>
        <v>0</v>
      </c>
      <c r="P208" s="94">
        <f t="shared" si="128"/>
        <v>0</v>
      </c>
      <c r="Q208" s="94">
        <f t="shared" si="128"/>
        <v>0</v>
      </c>
      <c r="R208" s="94">
        <f t="shared" si="128"/>
        <v>0</v>
      </c>
      <c r="S208" s="94">
        <f t="shared" si="128"/>
        <v>0</v>
      </c>
      <c r="T208" s="94">
        <f t="shared" si="128"/>
        <v>0</v>
      </c>
      <c r="U208" s="94">
        <f t="shared" si="128"/>
        <v>0</v>
      </c>
      <c r="V208" s="94">
        <f t="shared" si="128"/>
        <v>0</v>
      </c>
      <c r="W208" s="94">
        <f t="shared" si="128"/>
        <v>0</v>
      </c>
      <c r="X208" s="94">
        <f t="shared" si="128"/>
        <v>0</v>
      </c>
      <c r="Y208" s="94">
        <f t="shared" si="128"/>
        <v>0</v>
      </c>
      <c r="Z208" s="94">
        <f t="shared" si="128"/>
        <v>0</v>
      </c>
      <c r="AA208" s="94">
        <f t="shared" si="128"/>
        <v>0</v>
      </c>
      <c r="AB208" s="94">
        <f t="shared" si="128"/>
        <v>0</v>
      </c>
      <c r="AC208" s="94">
        <f t="shared" si="128"/>
        <v>0</v>
      </c>
      <c r="AD208" s="94">
        <f t="shared" si="128"/>
        <v>0</v>
      </c>
      <c r="AE208" s="94">
        <f t="shared" si="128"/>
        <v>0</v>
      </c>
      <c r="AF208" s="94">
        <f t="shared" si="128"/>
        <v>0</v>
      </c>
      <c r="AG208" s="94">
        <f t="shared" si="128"/>
        <v>0</v>
      </c>
      <c r="AH208" s="94">
        <f t="shared" si="128"/>
        <v>0</v>
      </c>
      <c r="AI208" s="94">
        <f t="shared" si="128"/>
        <v>0</v>
      </c>
      <c r="AJ208" s="94">
        <f t="shared" si="128"/>
        <v>0</v>
      </c>
      <c r="AK208" s="94">
        <f t="shared" si="128"/>
        <v>0</v>
      </c>
      <c r="AL208" s="94">
        <f t="shared" si="128"/>
        <v>0</v>
      </c>
      <c r="AM208" s="94">
        <f>+AM209</f>
        <v>0</v>
      </c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23"/>
      <c r="CI208" s="223"/>
      <c r="CJ208" s="223"/>
      <c r="CK208" s="223"/>
      <c r="CL208" s="223"/>
      <c r="CM208" s="223"/>
      <c r="CN208" s="223"/>
      <c r="CO208" s="223"/>
      <c r="CP208" s="223"/>
      <c r="CQ208" s="223"/>
      <c r="CR208" s="223"/>
      <c r="CS208" s="223"/>
      <c r="CT208" s="223"/>
      <c r="CU208" s="223"/>
      <c r="CV208" s="223"/>
      <c r="CW208" s="223"/>
      <c r="CX208" s="223"/>
      <c r="CY208" s="223"/>
      <c r="CZ208" s="223"/>
      <c r="DA208" s="223"/>
      <c r="DB208" s="223"/>
      <c r="DC208" s="223"/>
      <c r="DD208" s="223"/>
      <c r="DE208" s="223"/>
      <c r="DF208" s="223"/>
      <c r="DG208" s="223"/>
      <c r="DH208" s="223"/>
      <c r="DI208" s="223"/>
      <c r="DJ208" s="223"/>
      <c r="DK208" s="223"/>
      <c r="DL208" s="223"/>
      <c r="DM208" s="223"/>
      <c r="DN208" s="223"/>
      <c r="DO208" s="223"/>
      <c r="DP208" s="223"/>
      <c r="DQ208" s="223"/>
      <c r="DR208" s="223"/>
      <c r="DS208" s="223"/>
      <c r="DT208" s="223"/>
      <c r="DU208" s="223"/>
      <c r="DV208" s="223"/>
      <c r="DW208" s="223"/>
      <c r="DX208" s="223"/>
      <c r="DY208" s="223"/>
      <c r="DZ208" s="223"/>
      <c r="EA208" s="223"/>
      <c r="EB208" s="223"/>
      <c r="EC208" s="223"/>
      <c r="ED208" s="223"/>
      <c r="EE208" s="223"/>
      <c r="EF208" s="223"/>
      <c r="EG208" s="223"/>
      <c r="EH208" s="223"/>
      <c r="EI208" s="223"/>
      <c r="EJ208" s="223"/>
      <c r="EK208" s="223"/>
      <c r="EL208" s="223"/>
      <c r="EM208" s="223"/>
      <c r="EN208" s="223"/>
      <c r="EO208" s="223"/>
      <c r="EP208" s="223"/>
      <c r="EQ208" s="223"/>
      <c r="ER208" s="223"/>
      <c r="ES208" s="223"/>
      <c r="ET208" s="223"/>
      <c r="EU208" s="223"/>
      <c r="EV208" s="223"/>
      <c r="EW208" s="223"/>
      <c r="EX208" s="223"/>
      <c r="EY208" s="223"/>
      <c r="EZ208" s="223"/>
      <c r="FA208" s="223"/>
      <c r="FB208" s="223"/>
      <c r="FC208" s="223"/>
      <c r="FD208" s="223"/>
      <c r="FE208" s="223"/>
      <c r="FF208" s="223"/>
      <c r="FG208" s="223"/>
      <c r="FH208" s="223"/>
      <c r="FI208" s="223"/>
      <c r="FJ208" s="223"/>
      <c r="FK208" s="223"/>
      <c r="FL208" s="223"/>
      <c r="FM208" s="223"/>
      <c r="FN208" s="223"/>
      <c r="FO208" s="223"/>
      <c r="FP208" s="223"/>
      <c r="FQ208" s="223"/>
      <c r="FR208" s="223"/>
      <c r="FS208" s="223"/>
      <c r="FT208" s="223"/>
      <c r="FU208" s="223"/>
      <c r="FV208" s="223"/>
      <c r="FW208" s="223"/>
      <c r="FX208" s="223"/>
      <c r="FY208" s="223"/>
      <c r="FZ208" s="223"/>
      <c r="GA208" s="223"/>
      <c r="GB208" s="223"/>
      <c r="GC208" s="223"/>
      <c r="GD208" s="223"/>
      <c r="GE208" s="223"/>
      <c r="GF208" s="223"/>
      <c r="GG208" s="223"/>
      <c r="GH208" s="223"/>
      <c r="GI208" s="223"/>
      <c r="GJ208" s="223"/>
      <c r="GK208" s="223"/>
      <c r="GL208" s="223"/>
      <c r="GM208" s="223"/>
      <c r="GN208" s="223"/>
      <c r="GO208" s="223"/>
      <c r="GP208" s="223"/>
      <c r="GQ208" s="223"/>
      <c r="GR208" s="223"/>
      <c r="GS208" s="223"/>
      <c r="GT208" s="223"/>
      <c r="GU208" s="223"/>
      <c r="GV208" s="223"/>
      <c r="GW208" s="223"/>
      <c r="GX208" s="223"/>
      <c r="GY208" s="223"/>
      <c r="GZ208" s="223"/>
      <c r="HA208" s="223"/>
      <c r="HB208" s="223"/>
      <c r="HC208" s="223"/>
      <c r="HD208" s="223"/>
      <c r="HE208" s="223"/>
      <c r="HF208" s="223"/>
      <c r="HG208" s="223"/>
      <c r="HH208" s="223"/>
      <c r="HI208" s="223"/>
      <c r="HJ208" s="223"/>
      <c r="HK208" s="223"/>
      <c r="HL208" s="223"/>
      <c r="HM208" s="223"/>
      <c r="HN208" s="223"/>
      <c r="HO208" s="223"/>
      <c r="HP208" s="223"/>
      <c r="HQ208" s="223"/>
      <c r="HR208" s="223"/>
      <c r="HS208" s="223"/>
      <c r="HT208" s="223"/>
      <c r="HU208" s="223"/>
      <c r="HV208" s="223"/>
      <c r="HW208" s="223"/>
      <c r="HX208" s="223"/>
      <c r="HY208" s="223"/>
      <c r="HZ208" s="223"/>
      <c r="IA208" s="223"/>
      <c r="IB208" s="223"/>
      <c r="IC208" s="223"/>
      <c r="ID208" s="223"/>
      <c r="IE208" s="223"/>
      <c r="IF208" s="223"/>
      <c r="IG208" s="223"/>
      <c r="IH208" s="223"/>
      <c r="II208" s="223"/>
      <c r="IJ208" s="223"/>
      <c r="IK208" s="223"/>
      <c r="IL208" s="223"/>
      <c r="IM208" s="223"/>
      <c r="IN208" s="223"/>
      <c r="IO208" s="223"/>
      <c r="IP208" s="223"/>
      <c r="IQ208" s="223"/>
      <c r="IR208" s="223"/>
      <c r="IS208" s="223"/>
      <c r="IT208" s="223"/>
      <c r="IU208" s="223"/>
      <c r="IV208" s="223"/>
      <c r="IW208" s="223"/>
      <c r="IX208" s="223"/>
      <c r="IY208" s="223"/>
      <c r="IZ208" s="223"/>
      <c r="JA208" s="223"/>
      <c r="JB208" s="223"/>
      <c r="JC208" s="223"/>
      <c r="JD208" s="223"/>
      <c r="JE208" s="223"/>
      <c r="JF208" s="223"/>
      <c r="JG208" s="223"/>
      <c r="JH208" s="223"/>
      <c r="JI208" s="223"/>
      <c r="JJ208" s="223"/>
      <c r="JK208" s="223"/>
      <c r="JL208" s="223"/>
      <c r="JM208" s="223"/>
      <c r="JN208" s="223"/>
      <c r="JO208" s="223"/>
      <c r="JP208" s="223"/>
      <c r="JQ208" s="223"/>
      <c r="JR208" s="223"/>
      <c r="JS208" s="223"/>
      <c r="JT208" s="223"/>
      <c r="JU208" s="223"/>
      <c r="JV208" s="223"/>
      <c r="JW208" s="223"/>
      <c r="JX208" s="223"/>
      <c r="JY208" s="223"/>
      <c r="JZ208" s="223"/>
      <c r="KA208" s="223"/>
      <c r="KB208" s="223"/>
      <c r="KC208" s="223"/>
      <c r="KD208" s="223"/>
      <c r="KE208" s="223"/>
      <c r="KF208" s="223"/>
      <c r="KG208" s="223"/>
      <c r="KH208" s="223"/>
      <c r="KI208" s="223"/>
      <c r="KJ208" s="223"/>
      <c r="KK208" s="223"/>
      <c r="KL208" s="223"/>
      <c r="KM208" s="223"/>
      <c r="KN208" s="223"/>
      <c r="KO208" s="223"/>
      <c r="KP208" s="223"/>
      <c r="KQ208" s="223"/>
      <c r="KR208" s="223"/>
      <c r="KS208" s="223"/>
      <c r="KT208" s="223"/>
      <c r="KU208" s="223"/>
      <c r="KV208" s="223"/>
      <c r="KW208" s="223"/>
      <c r="KX208" s="223"/>
      <c r="KY208" s="223"/>
      <c r="KZ208" s="223"/>
      <c r="LA208" s="223"/>
      <c r="LB208" s="223"/>
      <c r="LC208" s="223"/>
      <c r="LD208" s="223"/>
      <c r="LE208" s="223"/>
      <c r="LF208" s="223"/>
      <c r="LG208" s="223"/>
      <c r="LH208" s="223"/>
      <c r="LI208" s="223"/>
      <c r="LJ208" s="223"/>
      <c r="LK208" s="223"/>
      <c r="LL208" s="223"/>
      <c r="LM208" s="223"/>
      <c r="LN208" s="223"/>
      <c r="LO208" s="223"/>
      <c r="LP208" s="223"/>
      <c r="LQ208" s="223"/>
      <c r="LR208" s="223"/>
      <c r="LS208" s="223"/>
      <c r="LT208" s="223"/>
      <c r="LU208" s="223"/>
      <c r="LV208" s="223"/>
      <c r="LW208" s="223"/>
      <c r="LX208" s="223"/>
      <c r="LY208" s="223"/>
      <c r="LZ208" s="223"/>
      <c r="MA208" s="223"/>
      <c r="MB208" s="223"/>
      <c r="MC208" s="223"/>
      <c r="MD208" s="223"/>
      <c r="ME208" s="223"/>
      <c r="MF208" s="223"/>
      <c r="MG208" s="223"/>
      <c r="MH208" s="223"/>
      <c r="MI208" s="223"/>
      <c r="MJ208" s="223"/>
      <c r="MK208" s="223"/>
      <c r="ML208" s="223"/>
      <c r="MM208" s="223"/>
      <c r="MN208" s="223"/>
      <c r="MO208" s="223"/>
      <c r="MP208" s="223"/>
      <c r="MQ208" s="223"/>
      <c r="MR208" s="223"/>
      <c r="MS208" s="223"/>
      <c r="MT208" s="223"/>
      <c r="MU208" s="223"/>
      <c r="MV208" s="223"/>
      <c r="MW208" s="223"/>
      <c r="MX208" s="223"/>
      <c r="MY208" s="223"/>
      <c r="MZ208" s="223"/>
      <c r="NA208" s="223"/>
      <c r="NB208" s="223"/>
      <c r="NC208" s="223"/>
      <c r="ND208" s="223"/>
      <c r="NE208" s="223"/>
      <c r="NF208" s="223"/>
      <c r="NG208" s="223"/>
      <c r="NH208" s="223"/>
      <c r="NI208" s="223"/>
      <c r="NJ208" s="223"/>
      <c r="NK208" s="223"/>
      <c r="NL208" s="223"/>
      <c r="NM208" s="223"/>
      <c r="NN208" s="223"/>
      <c r="NO208" s="223"/>
      <c r="NP208" s="223"/>
      <c r="NQ208" s="223"/>
      <c r="NR208" s="223"/>
      <c r="NS208" s="223"/>
      <c r="NT208" s="223"/>
      <c r="NU208" s="223"/>
      <c r="NV208" s="223"/>
      <c r="NW208" s="223"/>
      <c r="NX208" s="223"/>
      <c r="NY208" s="223"/>
      <c r="NZ208" s="223"/>
      <c r="OA208" s="223"/>
      <c r="OB208" s="223"/>
      <c r="OC208" s="223"/>
      <c r="OD208" s="223"/>
      <c r="OE208" s="223"/>
      <c r="OF208" s="223"/>
      <c r="OG208" s="223"/>
      <c r="OH208" s="223"/>
      <c r="OI208" s="223"/>
      <c r="OJ208" s="223"/>
      <c r="OK208" s="223"/>
      <c r="OL208" s="223"/>
      <c r="OM208" s="223"/>
      <c r="ON208" s="223"/>
      <c r="OO208" s="223"/>
      <c r="OP208" s="223"/>
      <c r="OQ208" s="223"/>
      <c r="OR208" s="223"/>
      <c r="OS208" s="223"/>
      <c r="OT208" s="223"/>
      <c r="OU208" s="223"/>
      <c r="OV208" s="223"/>
      <c r="OW208" s="223"/>
      <c r="OX208" s="223"/>
      <c r="OY208" s="223"/>
      <c r="OZ208" s="223"/>
      <c r="PA208" s="223"/>
      <c r="PB208" s="223"/>
      <c r="PC208" s="223"/>
      <c r="PD208" s="223"/>
      <c r="PE208" s="223"/>
      <c r="PF208" s="223"/>
      <c r="PG208" s="223"/>
      <c r="PH208" s="223"/>
      <c r="PI208" s="223"/>
      <c r="PJ208" s="223"/>
      <c r="PK208" s="223"/>
      <c r="PL208" s="223"/>
      <c r="PM208" s="223"/>
      <c r="PN208" s="223"/>
      <c r="PO208" s="223"/>
      <c r="PP208" s="223"/>
      <c r="PQ208" s="223"/>
      <c r="PR208" s="223"/>
      <c r="PS208" s="223"/>
      <c r="PT208" s="223"/>
      <c r="PU208" s="223"/>
      <c r="PV208" s="223"/>
      <c r="PW208" s="223"/>
      <c r="PX208" s="223"/>
      <c r="PY208" s="223"/>
      <c r="PZ208" s="223"/>
      <c r="QA208" s="223"/>
      <c r="QB208" s="223"/>
      <c r="QC208" s="223"/>
      <c r="QD208" s="223"/>
      <c r="QE208" s="223"/>
      <c r="QF208" s="223"/>
      <c r="QG208" s="223"/>
      <c r="QH208" s="223"/>
      <c r="QI208" s="223"/>
      <c r="QJ208" s="223"/>
      <c r="QK208" s="223"/>
      <c r="QL208" s="223"/>
      <c r="QM208" s="223"/>
      <c r="QN208" s="223"/>
      <c r="QO208" s="223"/>
      <c r="QP208" s="223"/>
      <c r="QQ208" s="223"/>
      <c r="QR208" s="223"/>
      <c r="QS208" s="223"/>
      <c r="QT208" s="223"/>
      <c r="QU208" s="223"/>
      <c r="QV208" s="223"/>
      <c r="QW208" s="223"/>
      <c r="QX208" s="223"/>
      <c r="QY208" s="223"/>
      <c r="QZ208" s="223"/>
      <c r="RA208" s="223"/>
      <c r="RB208" s="223"/>
      <c r="RC208" s="223"/>
      <c r="RD208" s="223"/>
      <c r="RE208" s="223"/>
      <c r="RF208" s="223"/>
      <c r="RG208" s="223"/>
      <c r="RH208" s="223"/>
      <c r="RI208" s="223"/>
      <c r="RJ208" s="223"/>
      <c r="RK208" s="223"/>
      <c r="RL208" s="223"/>
      <c r="RM208" s="223"/>
      <c r="RN208" s="223"/>
      <c r="RO208" s="223"/>
      <c r="RP208" s="223"/>
      <c r="RQ208" s="223"/>
      <c r="RR208" s="223"/>
      <c r="RS208" s="223"/>
      <c r="RT208" s="223"/>
      <c r="RU208" s="223"/>
      <c r="RV208" s="223"/>
      <c r="RW208" s="223"/>
      <c r="RX208" s="223"/>
      <c r="RY208" s="223"/>
      <c r="RZ208" s="223"/>
      <c r="SA208" s="223"/>
      <c r="SB208" s="223"/>
      <c r="SC208" s="223"/>
      <c r="SD208" s="223"/>
      <c r="SE208" s="223"/>
      <c r="SF208" s="223"/>
      <c r="SG208" s="223"/>
      <c r="SH208" s="223"/>
      <c r="SI208" s="223"/>
      <c r="SJ208" s="223"/>
      <c r="SK208" s="223"/>
      <c r="SL208" s="223"/>
      <c r="SM208" s="223"/>
      <c r="SN208" s="223"/>
      <c r="SO208" s="223"/>
      <c r="SP208" s="223"/>
      <c r="SQ208" s="223"/>
      <c r="SR208" s="223"/>
      <c r="SS208" s="223"/>
      <c r="ST208" s="223"/>
      <c r="SU208" s="223"/>
      <c r="SV208" s="223"/>
      <c r="SW208" s="223"/>
      <c r="SX208" s="223"/>
      <c r="SY208" s="223"/>
      <c r="SZ208" s="223"/>
      <c r="TA208" s="223"/>
      <c r="TB208" s="223"/>
      <c r="TC208" s="223"/>
      <c r="TD208" s="223"/>
      <c r="TE208" s="223"/>
      <c r="TF208" s="223"/>
      <c r="TG208" s="223"/>
      <c r="TH208" s="223"/>
      <c r="TI208" s="223"/>
      <c r="TJ208" s="223"/>
      <c r="TK208" s="223"/>
      <c r="TL208" s="223"/>
      <c r="TM208" s="223"/>
      <c r="TN208" s="223"/>
      <c r="TO208" s="223"/>
      <c r="TP208" s="223"/>
      <c r="TQ208" s="223"/>
      <c r="TR208" s="223"/>
      <c r="TS208" s="223"/>
      <c r="TT208" s="223"/>
      <c r="TU208" s="223"/>
      <c r="TV208" s="223"/>
      <c r="TW208" s="223"/>
      <c r="TX208" s="223"/>
      <c r="TY208" s="223"/>
      <c r="TZ208" s="223"/>
      <c r="UA208" s="223"/>
      <c r="UB208" s="223"/>
      <c r="UC208" s="223"/>
      <c r="UD208" s="223"/>
      <c r="UE208" s="223"/>
      <c r="UF208" s="223"/>
      <c r="UG208" s="223"/>
      <c r="UH208" s="223"/>
      <c r="UI208" s="223"/>
      <c r="UJ208" s="223"/>
      <c r="UK208" s="223"/>
      <c r="UL208" s="223"/>
      <c r="UM208" s="223"/>
      <c r="UN208" s="223"/>
      <c r="UO208" s="223"/>
      <c r="UP208" s="223"/>
      <c r="UQ208" s="223"/>
      <c r="UR208" s="223"/>
      <c r="US208" s="223"/>
      <c r="UT208" s="223"/>
      <c r="UU208" s="223"/>
      <c r="UV208" s="223"/>
      <c r="UW208" s="223"/>
      <c r="UX208" s="223"/>
      <c r="UY208" s="223"/>
      <c r="UZ208" s="223"/>
      <c r="VA208" s="223"/>
      <c r="VB208" s="223"/>
      <c r="VC208" s="223"/>
      <c r="VD208" s="223"/>
      <c r="VE208" s="223"/>
      <c r="VF208" s="223"/>
      <c r="VG208" s="223"/>
      <c r="VH208" s="223"/>
      <c r="VI208" s="223"/>
      <c r="VJ208" s="223"/>
      <c r="VK208" s="223"/>
      <c r="VL208" s="223"/>
      <c r="VM208" s="223"/>
      <c r="VN208" s="223"/>
      <c r="VO208" s="223"/>
      <c r="VP208" s="223"/>
      <c r="VQ208" s="223"/>
      <c r="VR208" s="223"/>
      <c r="VS208" s="223"/>
      <c r="VT208" s="223"/>
      <c r="VU208" s="223"/>
      <c r="VV208" s="223"/>
      <c r="VW208" s="223"/>
      <c r="VX208" s="223"/>
      <c r="VY208" s="223"/>
      <c r="VZ208" s="223"/>
      <c r="WA208" s="223"/>
      <c r="WB208" s="223"/>
      <c r="WC208" s="223"/>
      <c r="WD208" s="223"/>
      <c r="WE208" s="223"/>
      <c r="WF208" s="223"/>
      <c r="WG208" s="223"/>
      <c r="WH208" s="223"/>
      <c r="WI208" s="223"/>
      <c r="WJ208" s="223"/>
      <c r="WK208" s="223"/>
      <c r="WL208" s="223"/>
      <c r="WM208" s="223"/>
      <c r="WN208" s="223"/>
      <c r="WO208" s="223"/>
      <c r="WP208" s="223"/>
      <c r="WQ208" s="223"/>
      <c r="WR208" s="223"/>
      <c r="WS208" s="223"/>
      <c r="WT208" s="223"/>
      <c r="WU208" s="223"/>
      <c r="WV208" s="223"/>
      <c r="WW208" s="223"/>
      <c r="WX208" s="223"/>
      <c r="WY208" s="223"/>
      <c r="WZ208" s="223"/>
      <c r="XA208" s="223"/>
      <c r="XB208" s="223"/>
      <c r="XC208" s="223"/>
      <c r="XD208" s="223"/>
      <c r="XE208" s="223"/>
      <c r="XF208" s="223"/>
      <c r="XG208" s="223"/>
      <c r="XH208" s="223"/>
      <c r="XI208" s="223"/>
      <c r="XJ208" s="223"/>
      <c r="XK208" s="223"/>
      <c r="XL208" s="223"/>
      <c r="XM208" s="223"/>
      <c r="XN208" s="223"/>
      <c r="XO208" s="223"/>
      <c r="XP208" s="223"/>
      <c r="XQ208" s="223"/>
      <c r="XR208" s="223"/>
      <c r="XS208" s="223"/>
      <c r="XT208" s="223"/>
      <c r="XU208" s="223"/>
      <c r="XV208" s="223"/>
      <c r="XW208" s="223"/>
      <c r="XX208" s="223"/>
      <c r="XY208" s="223"/>
      <c r="XZ208" s="223"/>
      <c r="YA208" s="223"/>
      <c r="YB208" s="223"/>
      <c r="YC208" s="223"/>
      <c r="YD208" s="223"/>
      <c r="YE208" s="223"/>
      <c r="YF208" s="223"/>
      <c r="YG208" s="223"/>
      <c r="YH208" s="223"/>
      <c r="YI208" s="223"/>
      <c r="YJ208" s="223"/>
      <c r="YK208" s="223"/>
      <c r="YL208" s="223"/>
      <c r="YM208" s="223"/>
      <c r="YN208" s="223"/>
      <c r="YO208" s="223"/>
      <c r="YP208" s="223"/>
      <c r="YQ208" s="223"/>
      <c r="YR208" s="223"/>
      <c r="YS208" s="223"/>
      <c r="YT208" s="223"/>
      <c r="YU208" s="223"/>
      <c r="YV208" s="223"/>
      <c r="YW208" s="223"/>
      <c r="YX208" s="223"/>
      <c r="YY208" s="223"/>
      <c r="YZ208" s="223"/>
      <c r="ZA208" s="223"/>
      <c r="ZB208" s="223"/>
      <c r="ZC208" s="223"/>
      <c r="ZD208" s="223"/>
      <c r="ZE208" s="223"/>
      <c r="ZF208" s="223"/>
      <c r="ZG208" s="223"/>
      <c r="ZH208" s="223"/>
      <c r="ZI208" s="223"/>
      <c r="ZJ208" s="223"/>
      <c r="ZK208" s="223"/>
      <c r="ZL208" s="223"/>
      <c r="ZM208" s="223"/>
      <c r="ZN208" s="223"/>
      <c r="ZO208" s="223"/>
      <c r="ZP208" s="223"/>
      <c r="ZQ208" s="223"/>
      <c r="ZR208" s="223"/>
      <c r="ZS208" s="223"/>
      <c r="ZT208" s="223"/>
      <c r="ZU208" s="223"/>
      <c r="ZV208" s="223"/>
      <c r="ZW208" s="223"/>
      <c r="ZX208" s="223"/>
      <c r="ZY208" s="223"/>
      <c r="ZZ208" s="223"/>
      <c r="AAA208" s="223"/>
      <c r="AAB208" s="223"/>
      <c r="AAC208" s="223"/>
      <c r="AAD208" s="223"/>
      <c r="AAE208" s="223"/>
      <c r="AAF208" s="223"/>
      <c r="AAG208" s="223"/>
      <c r="AAH208" s="223"/>
      <c r="AAI208" s="223"/>
      <c r="AAJ208" s="223"/>
      <c r="AAK208" s="223"/>
      <c r="AAL208" s="223"/>
      <c r="AAM208" s="223"/>
      <c r="AAN208" s="223"/>
      <c r="AAO208" s="223"/>
      <c r="AAP208" s="223"/>
      <c r="AAQ208" s="223"/>
      <c r="AAR208" s="223"/>
      <c r="AAS208" s="223"/>
      <c r="AAT208" s="223"/>
      <c r="AAU208" s="223"/>
      <c r="AAV208" s="223"/>
      <c r="AAW208" s="223"/>
      <c r="AAX208" s="223"/>
      <c r="AAY208" s="223"/>
      <c r="AAZ208" s="223"/>
      <c r="ABA208" s="223"/>
      <c r="ABB208" s="223"/>
      <c r="ABC208" s="223"/>
      <c r="ABD208" s="223"/>
      <c r="ABE208" s="223"/>
      <c r="ABF208" s="223"/>
      <c r="ABG208" s="223"/>
      <c r="ABH208" s="223"/>
      <c r="ABI208" s="223"/>
      <c r="ABJ208" s="223"/>
      <c r="ABK208" s="223"/>
      <c r="ABL208" s="223"/>
      <c r="ABM208" s="223"/>
      <c r="ABN208" s="223"/>
      <c r="ABO208" s="223"/>
      <c r="ABP208" s="223"/>
      <c r="ABQ208" s="223"/>
      <c r="ABR208" s="223"/>
      <c r="ABS208" s="223"/>
      <c r="ABT208" s="223"/>
      <c r="ABU208" s="223"/>
      <c r="ABV208" s="223"/>
      <c r="ABW208" s="223"/>
      <c r="ABX208" s="223"/>
      <c r="ABY208" s="223"/>
      <c r="ABZ208" s="223"/>
      <c r="ACA208" s="223"/>
      <c r="ACB208" s="223"/>
      <c r="ACC208" s="223"/>
      <c r="ACD208" s="223"/>
      <c r="ACE208" s="223"/>
      <c r="ACF208" s="223"/>
      <c r="ACG208" s="223"/>
      <c r="ACH208" s="223"/>
      <c r="ACI208" s="223"/>
      <c r="ACJ208" s="223"/>
      <c r="ACK208" s="223"/>
      <c r="ACL208" s="223"/>
      <c r="ACM208" s="223"/>
      <c r="ACN208" s="223"/>
      <c r="ACO208" s="223"/>
      <c r="ACP208" s="223"/>
      <c r="ACQ208" s="223"/>
      <c r="ACR208" s="223"/>
      <c r="ACS208" s="223"/>
      <c r="ACT208" s="223"/>
      <c r="ACU208" s="223"/>
      <c r="ACV208" s="223"/>
      <c r="ACW208" s="223"/>
      <c r="ACX208" s="223"/>
      <c r="ACY208" s="223"/>
      <c r="ACZ208" s="223"/>
      <c r="ADA208" s="223"/>
      <c r="ADB208" s="223"/>
      <c r="ADC208" s="223"/>
      <c r="ADD208" s="223"/>
      <c r="ADE208" s="223"/>
      <c r="ADF208" s="223"/>
      <c r="ADG208" s="223"/>
      <c r="ADH208" s="223"/>
      <c r="ADI208" s="223"/>
      <c r="ADJ208" s="223"/>
      <c r="ADK208" s="223"/>
      <c r="ADL208" s="223"/>
      <c r="ADM208" s="223"/>
      <c r="ADN208" s="223"/>
      <c r="ADO208" s="223"/>
      <c r="ADP208" s="223"/>
      <c r="ADQ208" s="223"/>
      <c r="ADR208" s="223"/>
      <c r="ADS208" s="223"/>
      <c r="ADT208" s="223"/>
      <c r="ADU208" s="223"/>
      <c r="ADV208" s="223"/>
      <c r="ADW208" s="223"/>
      <c r="ADX208" s="223"/>
      <c r="ADY208" s="223"/>
      <c r="ADZ208" s="223"/>
      <c r="AEA208" s="223"/>
      <c r="AEB208" s="223"/>
      <c r="AEC208" s="223"/>
      <c r="AED208" s="223"/>
      <c r="AEE208" s="223"/>
      <c r="AEF208" s="223"/>
      <c r="AEG208" s="223"/>
      <c r="AEH208" s="223"/>
      <c r="AEI208" s="223"/>
      <c r="AEJ208" s="223"/>
      <c r="AEK208" s="223"/>
      <c r="AEL208" s="223"/>
      <c r="AEM208" s="223"/>
      <c r="AEN208" s="223"/>
      <c r="AEO208" s="223"/>
      <c r="AEP208" s="223"/>
      <c r="AEQ208" s="223"/>
      <c r="AER208" s="223"/>
      <c r="AES208" s="223"/>
      <c r="AET208" s="223"/>
      <c r="AEU208" s="223"/>
      <c r="AEV208" s="223"/>
      <c r="AEW208" s="223"/>
      <c r="AEX208" s="223"/>
      <c r="AEY208" s="223"/>
      <c r="AEZ208" s="223"/>
      <c r="AFA208" s="223"/>
      <c r="AFB208" s="223"/>
      <c r="AFC208" s="223"/>
      <c r="AFD208" s="223"/>
      <c r="AFE208" s="223"/>
      <c r="AFF208" s="223"/>
      <c r="AFG208" s="223"/>
      <c r="AFH208" s="223"/>
      <c r="AFI208" s="223"/>
      <c r="AFJ208" s="223"/>
      <c r="AFK208" s="223"/>
      <c r="AFL208" s="223"/>
      <c r="AFM208" s="223"/>
      <c r="AFN208" s="223"/>
      <c r="AFO208" s="223"/>
      <c r="AFP208" s="223"/>
      <c r="AFQ208" s="223"/>
      <c r="AFR208" s="223"/>
      <c r="AFS208" s="223"/>
      <c r="AFT208" s="223"/>
      <c r="AFU208" s="223"/>
      <c r="AFV208" s="223"/>
      <c r="AFW208" s="223"/>
      <c r="AFX208" s="223"/>
      <c r="AFY208" s="223"/>
      <c r="AFZ208" s="223"/>
      <c r="AGA208" s="223"/>
      <c r="AGB208" s="223"/>
      <c r="AGC208" s="223"/>
      <c r="AGD208" s="223"/>
      <c r="AGE208" s="223"/>
      <c r="AGF208" s="223"/>
      <c r="AGG208" s="223"/>
      <c r="AGH208" s="223"/>
      <c r="AGI208" s="223"/>
      <c r="AGJ208" s="223"/>
      <c r="AGK208" s="223"/>
      <c r="AGL208" s="223"/>
      <c r="AGM208" s="223"/>
      <c r="AGN208" s="223"/>
      <c r="AGO208" s="223"/>
      <c r="AGP208" s="223"/>
      <c r="AGQ208" s="223"/>
      <c r="AGR208" s="223"/>
      <c r="AGS208" s="223"/>
      <c r="AGT208" s="223"/>
      <c r="AGU208" s="223"/>
      <c r="AGV208" s="223"/>
      <c r="AGW208" s="223"/>
      <c r="AGX208" s="223"/>
      <c r="AGY208" s="223"/>
      <c r="AGZ208" s="223"/>
      <c r="AHA208" s="223"/>
      <c r="AHB208" s="223"/>
      <c r="AHC208" s="223"/>
      <c r="AHD208" s="223"/>
      <c r="AHE208" s="223"/>
      <c r="AHF208" s="223"/>
      <c r="AHG208" s="223"/>
      <c r="AHH208" s="223"/>
      <c r="AHI208" s="223"/>
      <c r="AHJ208" s="223"/>
      <c r="AHK208" s="223"/>
      <c r="AHL208" s="223"/>
      <c r="AHM208" s="223"/>
      <c r="AHN208" s="223"/>
      <c r="AHO208" s="223"/>
      <c r="AHP208" s="223"/>
      <c r="AHQ208" s="223"/>
      <c r="AHR208" s="223"/>
      <c r="AHS208" s="223"/>
      <c r="AHT208" s="223"/>
      <c r="AHU208" s="223"/>
      <c r="AHV208" s="223"/>
      <c r="AHW208" s="223"/>
      <c r="AHX208" s="223"/>
      <c r="AHY208" s="223"/>
      <c r="AHZ208" s="223"/>
      <c r="AIA208" s="223"/>
      <c r="AIB208" s="223"/>
      <c r="AIC208" s="223"/>
      <c r="AID208" s="223"/>
      <c r="AIE208" s="223"/>
      <c r="AIF208" s="223"/>
      <c r="AIG208" s="223"/>
      <c r="AIH208" s="223"/>
      <c r="AII208" s="223"/>
      <c r="AIJ208" s="223"/>
      <c r="AIK208" s="223"/>
      <c r="AIL208" s="223"/>
      <c r="AIM208" s="223"/>
      <c r="AIN208" s="223"/>
      <c r="AIO208" s="223"/>
      <c r="AIP208" s="223"/>
      <c r="AIQ208" s="223"/>
      <c r="AIR208" s="223"/>
      <c r="AIS208" s="223"/>
      <c r="AIT208" s="223"/>
      <c r="AIU208" s="223"/>
      <c r="AIV208" s="223"/>
      <c r="AIW208" s="223"/>
      <c r="AIX208" s="223"/>
      <c r="AIY208" s="223"/>
      <c r="AIZ208" s="223"/>
      <c r="AJA208" s="223"/>
      <c r="AJB208" s="223"/>
      <c r="AJC208" s="223"/>
      <c r="AJD208" s="223"/>
      <c r="AJE208" s="223"/>
      <c r="AJF208" s="223"/>
      <c r="AJG208" s="223"/>
      <c r="AJH208" s="223"/>
      <c r="AJI208" s="223"/>
      <c r="AJJ208" s="223"/>
      <c r="AJK208" s="223"/>
      <c r="AJL208" s="223"/>
      <c r="AJM208" s="223"/>
      <c r="AJN208" s="223"/>
      <c r="AJO208" s="223"/>
      <c r="AJP208" s="223"/>
      <c r="AJQ208" s="223"/>
      <c r="AJR208" s="223"/>
      <c r="AJS208" s="223"/>
      <c r="AJT208" s="223"/>
      <c r="AJU208" s="223"/>
      <c r="AJV208" s="223"/>
      <c r="AJW208" s="223"/>
      <c r="AJX208" s="223"/>
      <c r="AJY208" s="223"/>
      <c r="AJZ208" s="223"/>
      <c r="AKA208" s="223"/>
      <c r="AKB208" s="223"/>
      <c r="AKC208" s="223"/>
      <c r="AKD208" s="223"/>
      <c r="AKE208" s="223"/>
      <c r="AKF208" s="223"/>
      <c r="AKG208" s="223"/>
      <c r="AKH208" s="223"/>
      <c r="AKI208" s="223"/>
      <c r="AKJ208" s="223"/>
      <c r="AKK208" s="223"/>
      <c r="AKL208" s="223"/>
      <c r="AKM208" s="223"/>
      <c r="AKN208" s="223"/>
      <c r="AKO208" s="223"/>
      <c r="AKP208" s="223"/>
      <c r="AKQ208" s="223"/>
      <c r="AKR208" s="223"/>
      <c r="AKS208" s="223"/>
      <c r="AKT208" s="223"/>
      <c r="AKU208" s="223"/>
      <c r="AKV208" s="223"/>
      <c r="AKW208" s="223"/>
      <c r="AKX208" s="223"/>
      <c r="AKY208" s="223"/>
      <c r="AKZ208" s="223"/>
      <c r="ALA208" s="223"/>
      <c r="ALB208" s="223"/>
      <c r="ALC208" s="223"/>
      <c r="ALD208" s="223"/>
      <c r="ALE208" s="223"/>
      <c r="ALF208" s="223"/>
      <c r="ALG208" s="223"/>
      <c r="ALH208" s="223"/>
      <c r="ALI208" s="223"/>
      <c r="ALJ208" s="223"/>
      <c r="ALK208" s="223"/>
      <c r="ALL208" s="223"/>
      <c r="ALM208" s="223"/>
      <c r="ALN208" s="223"/>
      <c r="ALO208" s="223"/>
      <c r="ALP208" s="223"/>
      <c r="ALQ208" s="223"/>
      <c r="ALR208" s="223"/>
      <c r="ALS208" s="223"/>
      <c r="ALT208" s="223"/>
      <c r="ALU208" s="223"/>
      <c r="ALV208" s="223"/>
      <c r="ALW208" s="223"/>
      <c r="ALX208" s="223"/>
      <c r="ALY208" s="223"/>
      <c r="ALZ208" s="223"/>
      <c r="AMA208" s="223"/>
      <c r="AMB208" s="223"/>
      <c r="AMC208" s="223"/>
      <c r="AMD208" s="223"/>
      <c r="AME208" s="223"/>
      <c r="AMF208" s="223"/>
      <c r="AMG208" s="223"/>
      <c r="AMH208" s="223"/>
      <c r="AMI208" s="223"/>
      <c r="AMJ208" s="223"/>
      <c r="AMK208" s="223"/>
      <c r="AML208" s="223"/>
      <c r="AMM208" s="223"/>
      <c r="AMN208" s="223"/>
      <c r="AMO208" s="223"/>
      <c r="AMP208" s="223"/>
      <c r="AMQ208" s="223"/>
      <c r="AMR208" s="223"/>
      <c r="AMS208" s="223"/>
      <c r="AMT208" s="223"/>
      <c r="AMU208" s="223"/>
      <c r="AMV208" s="223"/>
      <c r="AMW208" s="223"/>
      <c r="AMX208" s="223"/>
      <c r="AMY208" s="223"/>
      <c r="AMZ208" s="223"/>
      <c r="ANA208" s="223"/>
      <c r="ANB208" s="223"/>
      <c r="ANC208" s="223"/>
      <c r="AND208" s="223"/>
      <c r="ANE208" s="223"/>
      <c r="ANF208" s="223"/>
      <c r="ANG208" s="223"/>
      <c r="ANH208" s="223"/>
      <c r="ANI208" s="223"/>
      <c r="ANJ208" s="223"/>
      <c r="ANK208" s="223"/>
      <c r="ANL208" s="223"/>
      <c r="ANM208" s="223"/>
      <c r="ANN208" s="223"/>
      <c r="ANO208" s="223"/>
      <c r="ANP208" s="223"/>
      <c r="ANQ208" s="223"/>
      <c r="ANR208" s="223"/>
      <c r="ANS208" s="223"/>
      <c r="ANT208" s="223"/>
      <c r="ANU208" s="223"/>
      <c r="ANV208" s="223"/>
      <c r="ANW208" s="223"/>
      <c r="ANX208" s="223"/>
      <c r="ANY208" s="223"/>
      <c r="ANZ208" s="223"/>
      <c r="AOA208" s="223"/>
      <c r="AOB208" s="223"/>
      <c r="AOC208" s="223"/>
      <c r="AOD208" s="223"/>
      <c r="AOE208" s="223"/>
      <c r="AOF208" s="223"/>
      <c r="AOG208" s="223"/>
      <c r="AOH208" s="223"/>
      <c r="AOI208" s="223"/>
      <c r="AOJ208" s="223"/>
      <c r="AOK208" s="223"/>
      <c r="AOL208" s="223"/>
      <c r="AOM208" s="223"/>
      <c r="AON208" s="223"/>
      <c r="AOO208" s="223"/>
      <c r="AOP208" s="223"/>
      <c r="AOQ208" s="223"/>
      <c r="AOR208" s="223"/>
      <c r="AOS208" s="223"/>
      <c r="AOT208" s="223"/>
      <c r="AOU208" s="223"/>
      <c r="AOV208" s="223"/>
      <c r="AOW208" s="223"/>
      <c r="AOX208" s="223"/>
      <c r="AOY208" s="223"/>
      <c r="AOZ208" s="223"/>
      <c r="APA208" s="223"/>
      <c r="APB208" s="223"/>
      <c r="APC208" s="223"/>
      <c r="APD208" s="223"/>
      <c r="APE208" s="223"/>
      <c r="APF208" s="223"/>
      <c r="APG208" s="223"/>
      <c r="APH208" s="223"/>
      <c r="API208" s="223"/>
      <c r="APJ208" s="223"/>
      <c r="APK208" s="223"/>
      <c r="APL208" s="223"/>
      <c r="APM208" s="223"/>
      <c r="APN208" s="223"/>
      <c r="APO208" s="223"/>
      <c r="APP208" s="223"/>
      <c r="APQ208" s="223"/>
      <c r="APR208" s="223"/>
      <c r="APS208" s="223"/>
      <c r="APT208" s="223"/>
      <c r="APU208" s="223"/>
      <c r="APV208" s="223"/>
      <c r="APW208" s="223"/>
      <c r="APX208" s="223"/>
      <c r="APY208" s="223"/>
      <c r="APZ208" s="223"/>
      <c r="AQA208" s="223"/>
      <c r="AQB208" s="223"/>
      <c r="AQC208" s="223"/>
      <c r="AQD208" s="223"/>
      <c r="AQE208" s="223"/>
      <c r="AQF208" s="223"/>
      <c r="AQG208" s="223"/>
      <c r="AQH208" s="223"/>
      <c r="AQI208" s="223"/>
      <c r="AQJ208" s="223"/>
      <c r="AQK208" s="223"/>
      <c r="AQL208" s="223"/>
      <c r="AQM208" s="223"/>
      <c r="AQN208" s="223"/>
      <c r="AQO208" s="223"/>
      <c r="AQP208" s="223"/>
      <c r="AQQ208" s="223"/>
      <c r="AQR208" s="223"/>
      <c r="AQS208" s="223"/>
      <c r="AQT208" s="223"/>
      <c r="AQU208" s="223"/>
      <c r="AQV208" s="223"/>
      <c r="AQW208" s="223"/>
      <c r="AQX208" s="223"/>
      <c r="AQY208" s="223"/>
      <c r="AQZ208" s="223"/>
      <c r="ARA208" s="223"/>
      <c r="ARB208" s="223"/>
      <c r="ARC208" s="223"/>
      <c r="ARD208" s="223"/>
      <c r="ARE208" s="223"/>
      <c r="ARF208" s="223"/>
      <c r="ARG208" s="223"/>
      <c r="ARH208" s="223"/>
      <c r="ARI208" s="223"/>
      <c r="ARJ208" s="223"/>
      <c r="ARK208" s="223"/>
      <c r="ARL208" s="223"/>
      <c r="ARM208" s="223"/>
      <c r="ARN208" s="223"/>
      <c r="ARO208" s="223"/>
      <c r="ARP208" s="223"/>
      <c r="ARQ208" s="223"/>
      <c r="ARR208" s="223"/>
      <c r="ARS208" s="223"/>
      <c r="ART208" s="223"/>
      <c r="ARU208" s="223"/>
      <c r="ARV208" s="223"/>
      <c r="ARW208" s="223"/>
      <c r="ARX208" s="223"/>
      <c r="ARY208" s="223"/>
      <c r="ARZ208" s="223"/>
      <c r="ASA208" s="223"/>
      <c r="ASB208" s="223"/>
      <c r="ASC208" s="223"/>
      <c r="ASD208" s="223"/>
      <c r="ASE208" s="223"/>
      <c r="ASF208" s="223"/>
      <c r="ASG208" s="223"/>
      <c r="ASH208" s="223"/>
      <c r="ASI208" s="223"/>
      <c r="ASJ208" s="223"/>
      <c r="ASK208" s="223"/>
      <c r="ASL208" s="223"/>
      <c r="ASM208" s="223"/>
      <c r="ASN208" s="223"/>
      <c r="ASO208" s="223"/>
      <c r="ASP208" s="223"/>
      <c r="ASQ208" s="223"/>
      <c r="ASR208" s="223"/>
      <c r="ASS208" s="223"/>
      <c r="AST208" s="223"/>
      <c r="ASU208" s="223"/>
      <c r="ASV208" s="223"/>
      <c r="ASW208" s="223"/>
      <c r="ASX208" s="223"/>
      <c r="ASY208" s="223"/>
      <c r="ASZ208" s="223"/>
      <c r="ATA208" s="223"/>
      <c r="ATB208" s="223"/>
      <c r="ATC208" s="223"/>
      <c r="ATD208" s="223"/>
      <c r="ATE208" s="223"/>
      <c r="ATF208" s="223"/>
      <c r="ATG208" s="223"/>
      <c r="ATH208" s="223"/>
      <c r="ATI208" s="223"/>
      <c r="ATJ208" s="223"/>
      <c r="ATK208" s="223"/>
      <c r="ATL208" s="223"/>
      <c r="ATM208" s="223"/>
      <c r="ATN208" s="223"/>
      <c r="ATO208" s="223"/>
      <c r="ATP208" s="223"/>
      <c r="ATQ208" s="223"/>
      <c r="ATR208" s="223"/>
      <c r="ATS208" s="223"/>
      <c r="ATT208" s="223"/>
      <c r="ATU208" s="223"/>
      <c r="ATV208" s="223"/>
      <c r="ATW208" s="223"/>
      <c r="ATX208" s="223"/>
      <c r="ATY208" s="223"/>
      <c r="ATZ208" s="223"/>
      <c r="AUA208" s="223"/>
      <c r="AUB208" s="223"/>
      <c r="AUC208" s="223"/>
      <c r="AUD208" s="223"/>
      <c r="AUE208" s="223"/>
      <c r="AUF208" s="223"/>
      <c r="AUG208" s="223"/>
      <c r="AUH208" s="223"/>
      <c r="AUI208" s="223"/>
      <c r="AUJ208" s="223"/>
      <c r="AUK208" s="223"/>
      <c r="AUL208" s="223"/>
      <c r="AUM208" s="223"/>
      <c r="AUN208" s="223"/>
      <c r="AUO208" s="223"/>
      <c r="AUP208" s="223"/>
      <c r="AUQ208" s="223"/>
      <c r="AUR208" s="223"/>
      <c r="AUS208" s="223"/>
      <c r="AUT208" s="223"/>
      <c r="AUU208" s="223"/>
      <c r="AUV208" s="223"/>
      <c r="AUW208" s="223"/>
      <c r="AUX208" s="223"/>
      <c r="AUY208" s="223"/>
      <c r="AUZ208" s="223"/>
      <c r="AVA208" s="223"/>
      <c r="AVB208" s="223"/>
      <c r="AVC208" s="223"/>
      <c r="AVD208" s="223"/>
      <c r="AVE208" s="223"/>
      <c r="AVF208" s="223"/>
      <c r="AVG208" s="223"/>
      <c r="AVH208" s="223"/>
      <c r="AVI208" s="223"/>
      <c r="AVJ208" s="223"/>
      <c r="AVK208" s="223"/>
      <c r="AVL208" s="223"/>
      <c r="AVM208" s="223"/>
      <c r="AVN208" s="223"/>
      <c r="AVO208" s="223"/>
      <c r="AVP208" s="223"/>
      <c r="AVQ208" s="223"/>
      <c r="AVR208" s="223"/>
      <c r="AVS208" s="223"/>
      <c r="AVT208" s="223"/>
      <c r="AVU208" s="223"/>
      <c r="AVV208" s="223"/>
      <c r="AVW208" s="223"/>
      <c r="AVX208" s="223"/>
      <c r="AVY208" s="223"/>
      <c r="AVZ208" s="223"/>
      <c r="AWA208" s="223"/>
      <c r="AWB208" s="223"/>
      <c r="AWC208" s="223"/>
      <c r="AWD208" s="223"/>
      <c r="AWE208" s="223"/>
      <c r="AWF208" s="223"/>
      <c r="AWG208" s="223"/>
      <c r="AWH208" s="223"/>
      <c r="AWI208" s="223"/>
      <c r="AWJ208" s="223"/>
      <c r="AWK208" s="223"/>
      <c r="AWL208" s="223"/>
      <c r="AWM208" s="223"/>
      <c r="AWN208" s="223"/>
      <c r="AWO208" s="223"/>
      <c r="AWP208" s="223"/>
      <c r="AWQ208" s="223"/>
      <c r="AWR208" s="223"/>
      <c r="AWS208" s="223"/>
      <c r="AWT208" s="223"/>
      <c r="AWU208" s="223"/>
      <c r="AWV208" s="223"/>
      <c r="AWW208" s="223"/>
      <c r="AWX208" s="223"/>
      <c r="AWY208" s="223"/>
      <c r="AWZ208" s="223"/>
      <c r="AXA208" s="223"/>
      <c r="AXB208" s="223"/>
      <c r="AXC208" s="223"/>
      <c r="AXD208" s="223"/>
      <c r="AXE208" s="223"/>
      <c r="AXF208" s="223"/>
      <c r="AXG208" s="223"/>
      <c r="AXH208" s="223"/>
      <c r="AXI208" s="223"/>
      <c r="AXJ208" s="223"/>
      <c r="AXK208" s="223"/>
      <c r="AXL208" s="223"/>
      <c r="AXM208" s="223"/>
      <c r="AXN208" s="223"/>
      <c r="AXO208" s="223"/>
      <c r="AXP208" s="223"/>
      <c r="AXQ208" s="223"/>
      <c r="AXR208" s="223"/>
      <c r="AXS208" s="223"/>
      <c r="AXT208" s="223"/>
      <c r="AXU208" s="223"/>
      <c r="AXV208" s="223"/>
      <c r="AXW208" s="223"/>
      <c r="AXX208" s="223"/>
      <c r="AXY208" s="223"/>
      <c r="AXZ208" s="223"/>
      <c r="AYA208" s="223"/>
      <c r="AYB208" s="223"/>
      <c r="AYC208" s="223"/>
      <c r="AYD208" s="223"/>
      <c r="AYE208" s="223"/>
      <c r="AYF208" s="223"/>
      <c r="AYG208" s="223"/>
      <c r="AYH208" s="223"/>
      <c r="AYI208" s="223"/>
      <c r="AYJ208" s="223"/>
      <c r="AYK208" s="223"/>
      <c r="AYL208" s="223"/>
      <c r="AYM208" s="223"/>
      <c r="AYN208" s="223"/>
      <c r="AYO208" s="223"/>
      <c r="AYP208" s="223"/>
      <c r="AYQ208" s="223"/>
      <c r="AYR208" s="223"/>
      <c r="AYS208" s="223"/>
      <c r="AYT208" s="223"/>
      <c r="AYU208" s="223"/>
      <c r="AYV208" s="223"/>
      <c r="AYW208" s="223"/>
      <c r="AYX208" s="223"/>
      <c r="AYY208" s="223"/>
      <c r="AYZ208" s="223"/>
      <c r="AZA208" s="223"/>
      <c r="AZB208" s="223"/>
      <c r="AZC208" s="223"/>
      <c r="AZD208" s="223"/>
      <c r="AZE208" s="223"/>
      <c r="AZF208" s="223"/>
      <c r="AZG208" s="223"/>
      <c r="AZH208" s="223"/>
      <c r="AZI208" s="223"/>
      <c r="AZJ208" s="223"/>
      <c r="AZK208" s="223"/>
      <c r="AZL208" s="223"/>
      <c r="AZM208" s="223"/>
      <c r="AZN208" s="223"/>
      <c r="AZO208" s="223"/>
      <c r="AZP208" s="223"/>
      <c r="AZQ208" s="223"/>
      <c r="AZR208" s="223"/>
      <c r="AZS208" s="223"/>
      <c r="AZT208" s="223"/>
      <c r="AZU208" s="223"/>
      <c r="AZV208" s="223"/>
      <c r="AZW208" s="223"/>
      <c r="AZX208" s="223"/>
      <c r="AZY208" s="223"/>
      <c r="AZZ208" s="223"/>
      <c r="BAA208" s="223"/>
      <c r="BAB208" s="223"/>
      <c r="BAC208" s="223"/>
      <c r="BAD208" s="223"/>
      <c r="BAE208" s="223"/>
      <c r="BAF208" s="223"/>
      <c r="BAG208" s="223"/>
      <c r="BAH208" s="223"/>
      <c r="BAI208" s="223"/>
      <c r="BAJ208" s="223"/>
      <c r="BAK208" s="223"/>
      <c r="BAL208" s="223"/>
      <c r="BAM208" s="223"/>
      <c r="BAN208" s="223"/>
      <c r="BAO208" s="223"/>
      <c r="BAP208" s="223"/>
      <c r="BAQ208" s="223"/>
      <c r="BAR208" s="223"/>
      <c r="BAS208" s="223"/>
      <c r="BAT208" s="223"/>
      <c r="BAU208" s="223"/>
      <c r="BAV208" s="223"/>
      <c r="BAW208" s="223"/>
      <c r="BAX208" s="223"/>
      <c r="BAY208" s="223"/>
      <c r="BAZ208" s="223"/>
      <c r="BBA208" s="223"/>
      <c r="BBB208" s="223"/>
      <c r="BBC208" s="223"/>
      <c r="BBD208" s="223"/>
      <c r="BBE208" s="223"/>
      <c r="BBF208" s="223"/>
      <c r="BBG208" s="223"/>
      <c r="BBH208" s="223"/>
      <c r="BBI208" s="223"/>
      <c r="BBJ208" s="223"/>
      <c r="BBK208" s="223"/>
      <c r="BBL208" s="223"/>
      <c r="BBM208" s="223"/>
      <c r="BBN208" s="223"/>
      <c r="BBO208" s="223"/>
      <c r="BBP208" s="223"/>
      <c r="BBQ208" s="223"/>
      <c r="BBR208" s="223"/>
      <c r="BBS208" s="223"/>
      <c r="BBT208" s="223"/>
      <c r="BBU208" s="223"/>
      <c r="BBV208" s="223"/>
      <c r="BBW208" s="223"/>
      <c r="BBX208" s="223"/>
      <c r="BBY208" s="223"/>
      <c r="BBZ208" s="223"/>
      <c r="BCA208" s="223"/>
      <c r="BCB208" s="223"/>
      <c r="BCC208" s="223"/>
      <c r="BCD208" s="223"/>
      <c r="BCE208" s="223"/>
      <c r="BCF208" s="223"/>
      <c r="BCG208" s="223"/>
      <c r="BCH208" s="223"/>
      <c r="BCI208" s="223"/>
      <c r="BCJ208" s="223"/>
      <c r="BCK208" s="223"/>
      <c r="BCL208" s="223"/>
      <c r="BCM208" s="223"/>
      <c r="BCN208" s="223"/>
      <c r="BCO208" s="223"/>
      <c r="BCP208" s="223"/>
      <c r="BCQ208" s="223"/>
      <c r="BCR208" s="223"/>
      <c r="BCS208" s="223"/>
      <c r="BCT208" s="223"/>
      <c r="BCU208" s="223"/>
      <c r="BCV208" s="223"/>
      <c r="BCW208" s="223"/>
      <c r="BCX208" s="223"/>
      <c r="BCY208" s="223"/>
      <c r="BCZ208" s="223"/>
      <c r="BDA208" s="223"/>
      <c r="BDB208" s="223"/>
      <c r="BDC208" s="223"/>
      <c r="BDD208" s="223"/>
      <c r="BDE208" s="223"/>
      <c r="BDF208" s="223"/>
      <c r="BDG208" s="223"/>
      <c r="BDH208" s="223"/>
      <c r="BDI208" s="223"/>
      <c r="BDJ208" s="223"/>
      <c r="BDK208" s="223"/>
      <c r="BDL208" s="223"/>
      <c r="BDM208" s="223"/>
      <c r="BDN208" s="223"/>
      <c r="BDO208" s="223"/>
      <c r="BDP208" s="223"/>
      <c r="BDQ208" s="223"/>
      <c r="BDR208" s="223"/>
      <c r="BDS208" s="223"/>
      <c r="BDT208" s="223"/>
      <c r="BDU208" s="223"/>
      <c r="BDV208" s="223"/>
      <c r="BDW208" s="223"/>
      <c r="BDX208" s="223"/>
      <c r="BDY208" s="223"/>
      <c r="BDZ208" s="223"/>
      <c r="BEA208" s="223"/>
      <c r="BEB208" s="223"/>
      <c r="BEC208" s="223"/>
      <c r="BED208" s="223"/>
      <c r="BEE208" s="223"/>
      <c r="BEF208" s="223"/>
      <c r="BEG208" s="223"/>
      <c r="BEH208" s="223"/>
      <c r="BEI208" s="223"/>
      <c r="BEJ208" s="223"/>
      <c r="BEK208" s="223"/>
      <c r="BEL208" s="223"/>
      <c r="BEM208" s="223"/>
      <c r="BEN208" s="223"/>
      <c r="BEO208" s="223"/>
      <c r="BEP208" s="223"/>
      <c r="BEQ208" s="223"/>
      <c r="BER208" s="223"/>
      <c r="BES208" s="223"/>
      <c r="BET208" s="223"/>
      <c r="BEU208" s="223"/>
      <c r="BEV208" s="223"/>
      <c r="BEW208" s="223"/>
      <c r="BEX208" s="223"/>
      <c r="BEY208" s="223"/>
      <c r="BEZ208" s="223"/>
      <c r="BFA208" s="223"/>
      <c r="BFB208" s="223"/>
      <c r="BFC208" s="223"/>
      <c r="BFD208" s="223"/>
      <c r="BFE208" s="223"/>
      <c r="BFF208" s="223"/>
      <c r="BFG208" s="223"/>
      <c r="BFH208" s="223"/>
      <c r="BFI208" s="223"/>
      <c r="BFJ208" s="223"/>
      <c r="BFK208" s="223"/>
      <c r="BFL208" s="223"/>
      <c r="BFM208" s="223"/>
      <c r="BFN208" s="223"/>
      <c r="BFO208" s="223"/>
      <c r="BFP208" s="223"/>
      <c r="BFQ208" s="223"/>
      <c r="BFR208" s="223"/>
      <c r="BFS208" s="223"/>
      <c r="BFT208" s="223"/>
      <c r="BFU208" s="223"/>
      <c r="BFV208" s="223"/>
      <c r="BFW208" s="223"/>
      <c r="BFX208" s="223"/>
      <c r="BFY208" s="223"/>
      <c r="BFZ208" s="223"/>
      <c r="BGA208" s="223"/>
      <c r="BGB208" s="223"/>
      <c r="BGC208" s="223"/>
      <c r="BGD208" s="223"/>
      <c r="BGE208" s="223"/>
      <c r="BGF208" s="223"/>
      <c r="BGG208" s="223"/>
      <c r="BGH208" s="223"/>
      <c r="BGI208" s="223"/>
      <c r="BGJ208" s="223"/>
      <c r="BGK208" s="223"/>
      <c r="BGL208" s="223"/>
      <c r="BGM208" s="223"/>
      <c r="BGN208" s="223"/>
      <c r="BGO208" s="223"/>
      <c r="BGP208" s="223"/>
      <c r="BGQ208" s="223"/>
      <c r="BGR208" s="223"/>
      <c r="BGS208" s="223"/>
      <c r="BGT208" s="223"/>
      <c r="BGU208" s="223"/>
      <c r="BGV208" s="223"/>
      <c r="BGW208" s="223"/>
      <c r="BGX208" s="223"/>
      <c r="BGY208" s="223"/>
      <c r="BGZ208" s="223"/>
      <c r="BHA208" s="223"/>
      <c r="BHB208" s="223"/>
      <c r="BHC208" s="223"/>
      <c r="BHD208" s="223"/>
      <c r="BHE208" s="223"/>
      <c r="BHF208" s="223"/>
      <c r="BHG208" s="223"/>
      <c r="BHH208" s="223"/>
      <c r="BHI208" s="223"/>
      <c r="BHJ208" s="223"/>
      <c r="BHK208" s="223"/>
      <c r="BHL208" s="223"/>
      <c r="BHM208" s="223"/>
      <c r="BHN208" s="223"/>
      <c r="BHO208" s="223"/>
      <c r="BHP208" s="223"/>
      <c r="BHQ208" s="223"/>
      <c r="BHR208" s="223"/>
      <c r="BHS208" s="223"/>
      <c r="BHT208" s="223"/>
      <c r="BHU208" s="223"/>
      <c r="BHV208" s="223"/>
      <c r="BHW208" s="223"/>
      <c r="BHX208" s="223"/>
      <c r="BHY208" s="223"/>
      <c r="BHZ208" s="223"/>
      <c r="BIA208" s="223"/>
      <c r="BIB208" s="223"/>
      <c r="BIC208" s="223"/>
      <c r="BID208" s="223"/>
      <c r="BIE208" s="223"/>
      <c r="BIF208" s="223"/>
      <c r="BIG208" s="223"/>
      <c r="BIH208" s="223"/>
      <c r="BII208" s="223"/>
      <c r="BIJ208" s="223"/>
      <c r="BIK208" s="223"/>
      <c r="BIL208" s="223"/>
      <c r="BIM208" s="223"/>
      <c r="BIN208" s="223"/>
      <c r="BIO208" s="223"/>
      <c r="BIP208" s="223"/>
      <c r="BIQ208" s="223"/>
      <c r="BIR208" s="223"/>
      <c r="BIS208" s="223"/>
      <c r="BIT208" s="223"/>
      <c r="BIU208" s="223"/>
      <c r="BIV208" s="223"/>
      <c r="BIW208" s="223"/>
      <c r="BIX208" s="223"/>
      <c r="BIY208" s="223"/>
      <c r="BIZ208" s="223"/>
      <c r="BJA208" s="223"/>
      <c r="BJB208" s="223"/>
      <c r="BJC208" s="223"/>
      <c r="BJD208" s="223"/>
      <c r="BJE208" s="223"/>
      <c r="BJF208" s="223"/>
      <c r="BJG208" s="223"/>
      <c r="BJH208" s="223"/>
      <c r="BJI208" s="223"/>
      <c r="BJJ208" s="223"/>
      <c r="BJK208" s="223"/>
      <c r="BJL208" s="223"/>
      <c r="BJM208" s="223"/>
      <c r="BJN208" s="223"/>
      <c r="BJO208" s="223"/>
      <c r="BJP208" s="223"/>
      <c r="BJQ208" s="223"/>
      <c r="BJR208" s="223"/>
      <c r="BJS208" s="223"/>
      <c r="BJT208" s="223"/>
      <c r="BJU208" s="223"/>
      <c r="BJV208" s="223"/>
      <c r="BJW208" s="223"/>
      <c r="BJX208" s="223"/>
      <c r="BJY208" s="223"/>
      <c r="BJZ208" s="223"/>
      <c r="BKA208" s="223"/>
      <c r="BKB208" s="223"/>
      <c r="BKC208" s="223"/>
      <c r="BKD208" s="223"/>
      <c r="BKE208" s="223"/>
      <c r="BKF208" s="223"/>
      <c r="BKG208" s="223"/>
      <c r="BKH208" s="223"/>
      <c r="BKI208" s="223"/>
      <c r="BKJ208" s="223"/>
      <c r="BKK208" s="223"/>
      <c r="BKL208" s="223"/>
      <c r="BKM208" s="223"/>
      <c r="BKN208" s="223"/>
      <c r="BKO208" s="223"/>
      <c r="BKP208" s="223"/>
      <c r="BKQ208" s="223"/>
      <c r="BKR208" s="223"/>
      <c r="BKS208" s="223"/>
      <c r="BKT208" s="223"/>
      <c r="BKU208" s="223"/>
      <c r="BKV208" s="223"/>
      <c r="BKW208" s="223"/>
      <c r="BKX208" s="223"/>
      <c r="BKY208" s="223"/>
      <c r="BKZ208" s="223"/>
      <c r="BLA208" s="223"/>
      <c r="BLB208" s="223"/>
      <c r="BLC208" s="223"/>
      <c r="BLD208" s="223"/>
      <c r="BLE208" s="223"/>
      <c r="BLF208" s="223"/>
      <c r="BLG208" s="223"/>
      <c r="BLH208" s="223"/>
      <c r="BLI208" s="223"/>
      <c r="BLJ208" s="223"/>
      <c r="BLK208" s="223"/>
      <c r="BLL208" s="223"/>
      <c r="BLM208" s="223"/>
      <c r="BLN208" s="223"/>
      <c r="BLO208" s="223"/>
      <c r="BLP208" s="223"/>
      <c r="BLQ208" s="223"/>
      <c r="BLR208" s="223"/>
      <c r="BLS208" s="223"/>
      <c r="BLT208" s="223"/>
      <c r="BLU208" s="223"/>
      <c r="BLV208" s="223"/>
      <c r="BLW208" s="223"/>
      <c r="BLX208" s="223"/>
      <c r="BLY208" s="223"/>
      <c r="BLZ208" s="223"/>
      <c r="BMA208" s="223"/>
      <c r="BMB208" s="223"/>
      <c r="BMC208" s="223"/>
      <c r="BMD208" s="223"/>
      <c r="BME208" s="223"/>
      <c r="BMF208" s="223"/>
      <c r="BMG208" s="223"/>
      <c r="BMH208" s="223"/>
      <c r="BMI208" s="223"/>
      <c r="BMJ208" s="223"/>
      <c r="BMK208" s="223"/>
      <c r="BML208" s="223"/>
      <c r="BMM208" s="223"/>
      <c r="BMN208" s="223"/>
      <c r="BMO208" s="223"/>
      <c r="BMP208" s="223"/>
      <c r="BMQ208" s="223"/>
      <c r="BMR208" s="223"/>
      <c r="BMS208" s="223"/>
      <c r="BMT208" s="223"/>
      <c r="BMU208" s="223"/>
      <c r="BMV208" s="223"/>
      <c r="BMW208" s="223"/>
      <c r="BMX208" s="223"/>
      <c r="BMY208" s="223"/>
      <c r="BMZ208" s="223"/>
      <c r="BNA208" s="223"/>
      <c r="BNB208" s="223"/>
      <c r="BNC208" s="223"/>
      <c r="BND208" s="223"/>
      <c r="BNE208" s="223"/>
      <c r="BNF208" s="223"/>
      <c r="BNG208" s="223"/>
      <c r="BNH208" s="223"/>
      <c r="BNI208" s="223"/>
      <c r="BNJ208" s="223"/>
      <c r="BNK208" s="223"/>
      <c r="BNL208" s="223"/>
      <c r="BNM208" s="223"/>
      <c r="BNN208" s="223"/>
      <c r="BNO208" s="223"/>
      <c r="BNP208" s="223"/>
      <c r="BNQ208" s="223"/>
      <c r="BNR208" s="223"/>
      <c r="BNS208" s="223"/>
      <c r="BNT208" s="223"/>
      <c r="BNU208" s="223"/>
      <c r="BNV208" s="223"/>
      <c r="BNW208" s="223"/>
      <c r="BNX208" s="223"/>
      <c r="BNY208" s="223"/>
      <c r="BNZ208" s="223"/>
      <c r="BOA208" s="223"/>
      <c r="BOB208" s="223"/>
      <c r="BOC208" s="223"/>
      <c r="BOD208" s="223"/>
      <c r="BOE208" s="223"/>
      <c r="BOF208" s="223"/>
      <c r="BOG208" s="223"/>
      <c r="BOH208" s="223"/>
      <c r="BOI208" s="223"/>
      <c r="BOJ208" s="223"/>
      <c r="BOK208" s="223"/>
      <c r="BOL208" s="223"/>
      <c r="BOM208" s="223"/>
      <c r="BON208" s="223"/>
      <c r="BOO208" s="223"/>
      <c r="BOP208" s="223"/>
      <c r="BOQ208" s="223"/>
      <c r="BOR208" s="223"/>
      <c r="BOS208" s="223"/>
      <c r="BOT208" s="223"/>
      <c r="BOU208" s="223"/>
      <c r="BOV208" s="223"/>
      <c r="BOW208" s="223"/>
      <c r="BOX208" s="223"/>
      <c r="BOY208" s="223"/>
      <c r="BOZ208" s="223"/>
      <c r="BPA208" s="223"/>
      <c r="BPB208" s="223"/>
      <c r="BPC208" s="223"/>
      <c r="BPD208" s="223"/>
      <c r="BPE208" s="223"/>
      <c r="BPF208" s="223"/>
      <c r="BPG208" s="223"/>
      <c r="BPH208" s="223"/>
      <c r="BPI208" s="223"/>
      <c r="BPJ208" s="223"/>
      <c r="BPK208" s="223"/>
      <c r="BPL208" s="223"/>
      <c r="BPM208" s="223"/>
      <c r="BPN208" s="223"/>
      <c r="BPO208" s="223"/>
      <c r="BPP208" s="223"/>
      <c r="BPQ208" s="223"/>
      <c r="BPR208" s="223"/>
      <c r="BPS208" s="223"/>
      <c r="BPT208" s="223"/>
      <c r="BPU208" s="223"/>
      <c r="BPV208" s="223"/>
      <c r="BPW208" s="223"/>
      <c r="BPX208" s="223"/>
      <c r="BPY208" s="223"/>
      <c r="BPZ208" s="223"/>
      <c r="BQA208" s="223"/>
      <c r="BQB208" s="223"/>
      <c r="BQC208" s="223"/>
      <c r="BQD208" s="223"/>
      <c r="BQE208" s="223"/>
      <c r="BQF208" s="223"/>
      <c r="BQG208" s="223"/>
      <c r="BQH208" s="223"/>
      <c r="BQI208" s="223"/>
      <c r="BQJ208" s="223"/>
      <c r="BQK208" s="223"/>
      <c r="BQL208" s="223"/>
      <c r="BQM208" s="223"/>
      <c r="BQN208" s="223"/>
      <c r="BQO208" s="223"/>
      <c r="BQP208" s="223"/>
      <c r="BQQ208" s="223"/>
      <c r="BQR208" s="223"/>
      <c r="BQS208" s="223"/>
      <c r="BQT208" s="223"/>
      <c r="BQU208" s="223"/>
      <c r="BQV208" s="223"/>
      <c r="BQW208" s="223"/>
      <c r="BQX208" s="223"/>
      <c r="BQY208" s="223"/>
      <c r="BQZ208" s="223"/>
      <c r="BRA208" s="223"/>
      <c r="BRB208" s="223"/>
      <c r="BRC208" s="223"/>
      <c r="BRD208" s="223"/>
      <c r="BRE208" s="223"/>
      <c r="BRF208" s="223"/>
      <c r="BRG208" s="223"/>
      <c r="BRH208" s="223"/>
      <c r="BRI208" s="223"/>
      <c r="BRJ208" s="223"/>
      <c r="BRK208" s="223"/>
      <c r="BRL208" s="223"/>
      <c r="BRM208" s="223"/>
      <c r="BRN208" s="223"/>
      <c r="BRO208" s="223"/>
      <c r="BRP208" s="223"/>
      <c r="BRQ208" s="223"/>
      <c r="BRR208" s="223"/>
      <c r="BRS208" s="223"/>
      <c r="BRT208" s="223"/>
      <c r="BRU208" s="223"/>
      <c r="BRV208" s="223"/>
      <c r="BRW208" s="223"/>
      <c r="BRX208" s="223"/>
      <c r="BRY208" s="223"/>
      <c r="BRZ208" s="223"/>
      <c r="BSA208" s="223"/>
      <c r="BSB208" s="223"/>
      <c r="BSC208" s="223"/>
      <c r="BSD208" s="223"/>
      <c r="BSE208" s="223"/>
      <c r="BSF208" s="223"/>
      <c r="BSG208" s="223"/>
      <c r="BSH208" s="223"/>
      <c r="BSI208" s="223"/>
      <c r="BSJ208" s="223"/>
      <c r="BSK208" s="223"/>
      <c r="BSL208" s="223"/>
      <c r="BSM208" s="223"/>
      <c r="BSN208" s="223"/>
      <c r="BSO208" s="223"/>
      <c r="BSP208" s="223"/>
      <c r="BSQ208" s="223"/>
      <c r="BSR208" s="223"/>
      <c r="BSS208" s="223"/>
      <c r="BST208" s="223"/>
      <c r="BSU208" s="223"/>
      <c r="BSV208" s="223"/>
      <c r="BSW208" s="223"/>
      <c r="BSX208" s="223"/>
      <c r="BSY208" s="223"/>
      <c r="BSZ208" s="223"/>
      <c r="BTA208" s="223"/>
      <c r="BTB208" s="223"/>
      <c r="BTC208" s="223"/>
      <c r="BTD208" s="223"/>
      <c r="BTE208" s="223"/>
      <c r="BTF208" s="223"/>
      <c r="BTG208" s="223"/>
      <c r="BTH208" s="223"/>
      <c r="BTI208" s="223"/>
      <c r="BTJ208" s="223"/>
      <c r="BTK208" s="223"/>
      <c r="BTL208" s="223"/>
      <c r="BTM208" s="223"/>
      <c r="BTN208" s="223"/>
      <c r="BTO208" s="223"/>
      <c r="BTP208" s="223"/>
      <c r="BTQ208" s="223"/>
      <c r="BTR208" s="223"/>
      <c r="BTS208" s="223"/>
      <c r="BTT208" s="223"/>
      <c r="BTU208" s="223"/>
      <c r="BTV208" s="223"/>
      <c r="BTW208" s="223"/>
      <c r="BTX208" s="223"/>
      <c r="BTY208" s="223"/>
      <c r="BTZ208" s="223"/>
      <c r="BUA208" s="223"/>
      <c r="BUB208" s="223"/>
      <c r="BUC208" s="223"/>
      <c r="BUD208" s="223"/>
      <c r="BUE208" s="223"/>
      <c r="BUF208" s="223"/>
      <c r="BUG208" s="223"/>
      <c r="BUH208" s="223"/>
      <c r="BUI208" s="223"/>
      <c r="BUJ208" s="223"/>
      <c r="BUK208" s="223"/>
      <c r="BUL208" s="223"/>
      <c r="BUM208" s="223"/>
      <c r="BUN208" s="223"/>
      <c r="BUO208" s="223"/>
      <c r="BUP208" s="223"/>
      <c r="BUQ208" s="223"/>
      <c r="BUR208" s="223"/>
      <c r="BUS208" s="223"/>
      <c r="BUT208" s="223"/>
      <c r="BUU208" s="223"/>
      <c r="BUV208" s="223"/>
      <c r="BUW208" s="223"/>
      <c r="BUX208" s="223"/>
      <c r="BUY208" s="223"/>
      <c r="BUZ208" s="223"/>
      <c r="BVA208" s="223"/>
      <c r="BVB208" s="223"/>
      <c r="BVC208" s="223"/>
      <c r="BVD208" s="223"/>
      <c r="BVE208" s="223"/>
      <c r="BVF208" s="223"/>
      <c r="BVG208" s="223"/>
      <c r="BVH208" s="223"/>
      <c r="BVI208" s="223"/>
      <c r="BVJ208" s="223"/>
      <c r="BVK208" s="223"/>
      <c r="BVL208" s="223"/>
      <c r="BVM208" s="223"/>
      <c r="BVN208" s="223"/>
      <c r="BVO208" s="223"/>
      <c r="BVP208" s="223"/>
      <c r="BVQ208" s="223"/>
      <c r="BVR208" s="223"/>
      <c r="BVS208" s="223"/>
      <c r="BVT208" s="223"/>
      <c r="BVU208" s="223"/>
      <c r="BVV208" s="223"/>
      <c r="BVW208" s="223"/>
      <c r="BVX208" s="223"/>
      <c r="BVY208" s="223"/>
      <c r="BVZ208" s="223"/>
      <c r="BWA208" s="223"/>
      <c r="BWB208" s="223"/>
      <c r="BWC208" s="223"/>
      <c r="BWD208" s="223"/>
      <c r="BWE208" s="223"/>
      <c r="BWF208" s="223"/>
      <c r="BWG208" s="223"/>
      <c r="BWH208" s="223"/>
      <c r="BWI208" s="223"/>
      <c r="BWJ208" s="223"/>
      <c r="BWK208" s="223"/>
      <c r="BWL208" s="223"/>
      <c r="BWM208" s="223"/>
      <c r="BWN208" s="223"/>
      <c r="BWO208" s="223"/>
      <c r="BWP208" s="223"/>
      <c r="BWQ208" s="223"/>
      <c r="BWR208" s="223"/>
      <c r="BWS208" s="223"/>
      <c r="BWT208" s="223"/>
      <c r="BWU208" s="223"/>
      <c r="BWV208" s="223"/>
      <c r="BWW208" s="223"/>
      <c r="BWX208" s="223"/>
      <c r="BWY208" s="223"/>
      <c r="BWZ208" s="223"/>
      <c r="BXA208" s="223"/>
      <c r="BXB208" s="223"/>
      <c r="BXC208" s="223"/>
      <c r="BXD208" s="223"/>
      <c r="BXE208" s="223"/>
      <c r="BXF208" s="223"/>
      <c r="BXG208" s="223"/>
      <c r="BXH208" s="223"/>
      <c r="BXI208" s="223"/>
      <c r="BXJ208" s="223"/>
      <c r="BXK208" s="223"/>
      <c r="BXL208" s="223"/>
      <c r="BXM208" s="223"/>
      <c r="BXN208" s="223"/>
      <c r="BXO208" s="223"/>
      <c r="BXP208" s="223"/>
      <c r="BXQ208" s="223"/>
      <c r="BXR208" s="223"/>
      <c r="BXS208" s="223"/>
      <c r="BXT208" s="223"/>
      <c r="BXU208" s="223"/>
      <c r="BXV208" s="223"/>
      <c r="BXW208" s="223"/>
      <c r="BXX208" s="223"/>
      <c r="BXY208" s="223"/>
      <c r="BXZ208" s="223"/>
      <c r="BYA208" s="223"/>
      <c r="BYB208" s="223"/>
      <c r="BYC208" s="223"/>
      <c r="BYD208" s="223"/>
      <c r="BYE208" s="223"/>
      <c r="BYF208" s="223"/>
      <c r="BYG208" s="223"/>
      <c r="BYH208" s="223"/>
      <c r="BYI208" s="223"/>
      <c r="BYJ208" s="223"/>
      <c r="BYK208" s="223"/>
      <c r="BYL208" s="223"/>
      <c r="BYM208" s="223"/>
      <c r="BYN208" s="223"/>
      <c r="BYO208" s="223"/>
      <c r="BYP208" s="223"/>
      <c r="BYQ208" s="223"/>
      <c r="BYR208" s="223"/>
      <c r="BYS208" s="223"/>
      <c r="BYT208" s="223"/>
      <c r="BYU208" s="223"/>
      <c r="BYV208" s="223"/>
      <c r="BYW208" s="223"/>
      <c r="BYX208" s="223"/>
      <c r="BYY208" s="223"/>
      <c r="BYZ208" s="223"/>
      <c r="BZA208" s="223"/>
      <c r="BZB208" s="223"/>
      <c r="BZC208" s="223"/>
      <c r="BZD208" s="223"/>
      <c r="BZE208" s="223"/>
      <c r="BZF208" s="223"/>
      <c r="BZG208" s="223"/>
      <c r="BZH208" s="223"/>
      <c r="BZI208" s="223"/>
      <c r="BZJ208" s="223"/>
      <c r="BZK208" s="223"/>
      <c r="BZL208" s="223"/>
      <c r="BZM208" s="223"/>
      <c r="BZN208" s="223"/>
      <c r="BZO208" s="223"/>
      <c r="BZP208" s="223"/>
      <c r="BZQ208" s="223"/>
      <c r="BZR208" s="223"/>
      <c r="BZS208" s="223"/>
      <c r="BZT208" s="223"/>
      <c r="BZU208" s="223"/>
      <c r="BZV208" s="223"/>
      <c r="BZW208" s="223"/>
      <c r="BZX208" s="223"/>
      <c r="BZY208" s="223"/>
      <c r="BZZ208" s="223"/>
      <c r="CAA208" s="223"/>
      <c r="CAB208" s="223"/>
      <c r="CAC208" s="223"/>
      <c r="CAD208" s="223"/>
      <c r="CAE208" s="223"/>
      <c r="CAF208" s="223"/>
      <c r="CAG208" s="223"/>
      <c r="CAH208" s="223"/>
      <c r="CAI208" s="223"/>
      <c r="CAJ208" s="223"/>
      <c r="CAK208" s="223"/>
      <c r="CAL208" s="223"/>
      <c r="CAM208" s="223"/>
      <c r="CAN208" s="223"/>
      <c r="CAO208" s="223"/>
      <c r="CAP208" s="223"/>
      <c r="CAQ208" s="223"/>
      <c r="CAR208" s="223"/>
      <c r="CAS208" s="223"/>
      <c r="CAT208" s="223"/>
      <c r="CAU208" s="223"/>
      <c r="CAV208" s="223"/>
      <c r="CAW208" s="223"/>
      <c r="CAX208" s="223"/>
      <c r="CAY208" s="223"/>
      <c r="CAZ208" s="223"/>
      <c r="CBA208" s="223"/>
      <c r="CBB208" s="223"/>
      <c r="CBC208" s="223"/>
      <c r="CBD208" s="223"/>
      <c r="CBE208" s="223"/>
      <c r="CBF208" s="223"/>
      <c r="CBG208" s="223"/>
      <c r="CBH208" s="223"/>
      <c r="CBI208" s="223"/>
      <c r="CBJ208" s="223"/>
      <c r="CBK208" s="223"/>
      <c r="CBL208" s="223"/>
      <c r="CBM208" s="223"/>
      <c r="CBN208" s="223"/>
      <c r="CBO208" s="223"/>
      <c r="CBP208" s="223"/>
      <c r="CBQ208" s="223"/>
      <c r="CBR208" s="223"/>
      <c r="CBS208" s="223"/>
      <c r="CBT208" s="223"/>
      <c r="CBU208" s="223"/>
      <c r="CBV208" s="223"/>
      <c r="CBW208" s="223"/>
      <c r="CBX208" s="223"/>
      <c r="CBY208" s="223"/>
      <c r="CBZ208" s="223"/>
      <c r="CCA208" s="223"/>
      <c r="CCB208" s="223"/>
      <c r="CCC208" s="223"/>
      <c r="CCD208" s="223"/>
      <c r="CCE208" s="223"/>
      <c r="CCF208" s="223"/>
      <c r="CCG208" s="223"/>
      <c r="CCH208" s="223"/>
      <c r="CCI208" s="223"/>
      <c r="CCJ208" s="223"/>
      <c r="CCK208" s="223"/>
      <c r="CCL208" s="223"/>
      <c r="CCM208" s="223"/>
      <c r="CCN208" s="223"/>
      <c r="CCO208" s="223"/>
      <c r="CCP208" s="223"/>
      <c r="CCQ208" s="223"/>
      <c r="CCR208" s="223"/>
      <c r="CCS208" s="223"/>
      <c r="CCT208" s="223"/>
      <c r="CCU208" s="223"/>
      <c r="CCV208" s="223"/>
      <c r="CCW208" s="223"/>
      <c r="CCX208" s="223"/>
      <c r="CCY208" s="223"/>
      <c r="CCZ208" s="223"/>
      <c r="CDA208" s="223"/>
      <c r="CDB208" s="223"/>
      <c r="CDC208" s="223"/>
      <c r="CDD208" s="223"/>
      <c r="CDE208" s="223"/>
      <c r="CDF208" s="223"/>
      <c r="CDG208" s="223"/>
      <c r="CDH208" s="223"/>
      <c r="CDI208" s="223"/>
      <c r="CDJ208" s="223"/>
      <c r="CDK208" s="223"/>
      <c r="CDL208" s="223"/>
      <c r="CDM208" s="223"/>
      <c r="CDN208" s="223"/>
      <c r="CDO208" s="223"/>
      <c r="CDP208" s="223"/>
      <c r="CDQ208" s="223"/>
      <c r="CDR208" s="223"/>
      <c r="CDS208" s="223"/>
      <c r="CDT208" s="223"/>
      <c r="CDU208" s="223"/>
      <c r="CDV208" s="223"/>
      <c r="CDW208" s="223"/>
      <c r="CDX208" s="223"/>
      <c r="CDY208" s="223"/>
      <c r="CDZ208" s="223"/>
      <c r="CEA208" s="223"/>
      <c r="CEB208" s="223"/>
      <c r="CEC208" s="223"/>
      <c r="CED208" s="223"/>
      <c r="CEE208" s="223"/>
      <c r="CEF208" s="223"/>
      <c r="CEG208" s="223"/>
      <c r="CEH208" s="223"/>
      <c r="CEI208" s="223"/>
      <c r="CEJ208" s="223"/>
      <c r="CEK208" s="223"/>
      <c r="CEL208" s="223"/>
      <c r="CEM208" s="223"/>
      <c r="CEN208" s="223"/>
      <c r="CEO208" s="223"/>
      <c r="CEP208" s="223"/>
      <c r="CEQ208" s="223"/>
      <c r="CER208" s="223"/>
      <c r="CES208" s="223"/>
      <c r="CET208" s="223"/>
      <c r="CEU208" s="223"/>
      <c r="CEV208" s="223"/>
      <c r="CEW208" s="223"/>
      <c r="CEX208" s="223"/>
      <c r="CEY208" s="223"/>
      <c r="CEZ208" s="223"/>
      <c r="CFA208" s="223"/>
      <c r="CFB208" s="223"/>
      <c r="CFC208" s="223"/>
      <c r="CFD208" s="223"/>
      <c r="CFE208" s="223"/>
      <c r="CFF208" s="223"/>
      <c r="CFG208" s="223"/>
      <c r="CFH208" s="223"/>
      <c r="CFI208" s="223"/>
      <c r="CFJ208" s="223"/>
      <c r="CFK208" s="223"/>
      <c r="CFL208" s="223"/>
      <c r="CFM208" s="223"/>
      <c r="CFN208" s="223"/>
      <c r="CFO208" s="223"/>
      <c r="CFP208" s="223"/>
      <c r="CFQ208" s="223"/>
      <c r="CFR208" s="223"/>
      <c r="CFS208" s="223"/>
      <c r="CFT208" s="223"/>
      <c r="CFU208" s="223"/>
      <c r="CFV208" s="223"/>
      <c r="CFW208" s="223"/>
      <c r="CFX208" s="223"/>
      <c r="CFY208" s="223"/>
      <c r="CFZ208" s="223"/>
      <c r="CGA208" s="223"/>
      <c r="CGB208" s="223"/>
      <c r="CGC208" s="223"/>
      <c r="CGD208" s="223"/>
      <c r="CGE208" s="223"/>
      <c r="CGF208" s="223"/>
      <c r="CGG208" s="223"/>
      <c r="CGH208" s="223"/>
      <c r="CGI208" s="223"/>
      <c r="CGJ208" s="223"/>
      <c r="CGK208" s="223"/>
      <c r="CGL208" s="223"/>
      <c r="CGM208" s="223"/>
      <c r="CGN208" s="223"/>
      <c r="CGO208" s="223"/>
      <c r="CGP208" s="223"/>
      <c r="CGQ208" s="223"/>
      <c r="CGR208" s="223"/>
      <c r="CGS208" s="223"/>
      <c r="CGT208" s="223"/>
      <c r="CGU208" s="223"/>
      <c r="CGV208" s="223"/>
      <c r="CGW208" s="223"/>
      <c r="CGX208" s="223"/>
      <c r="CGY208" s="223"/>
      <c r="CGZ208" s="223"/>
      <c r="CHA208" s="223"/>
      <c r="CHB208" s="223"/>
      <c r="CHC208" s="223"/>
      <c r="CHD208" s="223"/>
      <c r="CHE208" s="223"/>
      <c r="CHF208" s="223"/>
      <c r="CHG208" s="223"/>
      <c r="CHH208" s="223"/>
      <c r="CHI208" s="223"/>
      <c r="CHJ208" s="223"/>
      <c r="CHK208" s="223"/>
      <c r="CHL208" s="223"/>
      <c r="CHM208" s="223"/>
      <c r="CHN208" s="223"/>
      <c r="CHO208" s="223"/>
      <c r="CHP208" s="223"/>
      <c r="CHQ208" s="223"/>
      <c r="CHR208" s="223"/>
      <c r="CHS208" s="223"/>
      <c r="CHT208" s="223"/>
      <c r="CHU208" s="223"/>
      <c r="CHV208" s="223"/>
      <c r="CHW208" s="223"/>
      <c r="CHX208" s="223"/>
      <c r="CHY208" s="223"/>
      <c r="CHZ208" s="223"/>
      <c r="CIA208" s="223"/>
      <c r="CIB208" s="223"/>
      <c r="CIC208" s="223"/>
      <c r="CID208" s="223"/>
      <c r="CIE208" s="223"/>
      <c r="CIF208" s="223"/>
      <c r="CIG208" s="223"/>
      <c r="CIH208" s="223"/>
      <c r="CII208" s="223"/>
      <c r="CIJ208" s="223"/>
      <c r="CIK208" s="223"/>
      <c r="CIL208" s="223"/>
      <c r="CIM208" s="223"/>
      <c r="CIN208" s="223"/>
      <c r="CIO208" s="223"/>
      <c r="CIP208" s="223"/>
      <c r="CIQ208" s="223"/>
      <c r="CIR208" s="223"/>
      <c r="CIS208" s="223"/>
      <c r="CIT208" s="223"/>
      <c r="CIU208" s="223"/>
      <c r="CIV208" s="223"/>
      <c r="CIW208" s="223"/>
      <c r="CIX208" s="223"/>
      <c r="CIY208" s="223"/>
      <c r="CIZ208" s="223"/>
      <c r="CJA208" s="223"/>
      <c r="CJB208" s="223"/>
      <c r="CJC208" s="223"/>
      <c r="CJD208" s="223"/>
      <c r="CJE208" s="223"/>
      <c r="CJF208" s="223"/>
      <c r="CJG208" s="223"/>
      <c r="CJH208" s="223"/>
      <c r="CJI208" s="223"/>
      <c r="CJJ208" s="223"/>
      <c r="CJK208" s="223"/>
      <c r="CJL208" s="223"/>
      <c r="CJM208" s="223"/>
      <c r="CJN208" s="223"/>
      <c r="CJO208" s="223"/>
      <c r="CJP208" s="223"/>
      <c r="CJQ208" s="223"/>
      <c r="CJR208" s="223"/>
      <c r="CJS208" s="223"/>
      <c r="CJT208" s="223"/>
      <c r="CJU208" s="223"/>
      <c r="CJV208" s="223"/>
      <c r="CJW208" s="223"/>
      <c r="CJX208" s="223"/>
      <c r="CJY208" s="223"/>
      <c r="CJZ208" s="223"/>
      <c r="CKA208" s="223"/>
      <c r="CKB208" s="223"/>
      <c r="CKC208" s="223"/>
      <c r="CKD208" s="223"/>
      <c r="CKE208" s="223"/>
      <c r="CKF208" s="223"/>
      <c r="CKG208" s="223"/>
      <c r="CKH208" s="223"/>
      <c r="CKI208" s="223"/>
      <c r="CKJ208" s="223"/>
      <c r="CKK208" s="223"/>
      <c r="CKL208" s="223"/>
      <c r="CKM208" s="223"/>
      <c r="CKN208" s="223"/>
      <c r="CKO208" s="223"/>
      <c r="CKP208" s="223"/>
      <c r="CKQ208" s="223"/>
      <c r="CKR208" s="223"/>
      <c r="CKS208" s="223"/>
      <c r="CKT208" s="223"/>
      <c r="CKU208" s="223"/>
      <c r="CKV208" s="223"/>
      <c r="CKW208" s="223"/>
      <c r="CKX208" s="223"/>
      <c r="CKY208" s="223"/>
      <c r="CKZ208" s="223"/>
      <c r="CLA208" s="223"/>
      <c r="CLB208" s="223"/>
      <c r="CLC208" s="223"/>
      <c r="CLD208" s="223"/>
      <c r="CLE208" s="223"/>
      <c r="CLF208" s="223"/>
      <c r="CLG208" s="223"/>
      <c r="CLH208" s="223"/>
      <c r="CLI208" s="223"/>
      <c r="CLJ208" s="223"/>
      <c r="CLK208" s="223"/>
      <c r="CLL208" s="223"/>
      <c r="CLM208" s="223"/>
      <c r="CLN208" s="223"/>
      <c r="CLO208" s="223"/>
      <c r="CLP208" s="223"/>
      <c r="CLQ208" s="223"/>
      <c r="CLR208" s="223"/>
      <c r="CLS208" s="223"/>
      <c r="CLT208" s="223"/>
      <c r="CLU208" s="223"/>
      <c r="CLV208" s="223"/>
      <c r="CLW208" s="223"/>
      <c r="CLX208" s="223"/>
      <c r="CLY208" s="223"/>
      <c r="CLZ208" s="223"/>
      <c r="CMA208" s="223"/>
      <c r="CMB208" s="223"/>
      <c r="CMC208" s="223"/>
      <c r="CMD208" s="223"/>
      <c r="CME208" s="223"/>
      <c r="CMF208" s="223"/>
      <c r="CMG208" s="223"/>
      <c r="CMH208" s="223"/>
      <c r="CMI208" s="223"/>
      <c r="CMJ208" s="223"/>
      <c r="CMK208" s="223"/>
      <c r="CML208" s="223"/>
      <c r="CMM208" s="223"/>
      <c r="CMN208" s="223"/>
      <c r="CMO208" s="223"/>
      <c r="CMP208" s="223"/>
      <c r="CMQ208" s="223"/>
      <c r="CMR208" s="223"/>
      <c r="CMS208" s="223"/>
      <c r="CMT208" s="223"/>
      <c r="CMU208" s="223"/>
      <c r="CMV208" s="223"/>
      <c r="CMW208" s="223"/>
      <c r="CMX208" s="223"/>
      <c r="CMY208" s="223"/>
      <c r="CMZ208" s="223"/>
      <c r="CNA208" s="223"/>
      <c r="CNB208" s="223"/>
      <c r="CNC208" s="223"/>
      <c r="CND208" s="223"/>
      <c r="CNE208" s="223"/>
      <c r="CNF208" s="223"/>
      <c r="CNG208" s="223"/>
      <c r="CNH208" s="223"/>
      <c r="CNI208" s="223"/>
      <c r="CNJ208" s="223"/>
      <c r="CNK208" s="223"/>
      <c r="CNL208" s="223"/>
      <c r="CNM208" s="223"/>
      <c r="CNN208" s="223"/>
      <c r="CNO208" s="223"/>
      <c r="CNP208" s="223"/>
      <c r="CNQ208" s="223"/>
      <c r="CNR208" s="223"/>
      <c r="CNS208" s="223"/>
      <c r="CNT208" s="223"/>
      <c r="CNU208" s="223"/>
      <c r="CNV208" s="223"/>
      <c r="CNW208" s="223"/>
      <c r="CNX208" s="223"/>
      <c r="CNY208" s="223"/>
      <c r="CNZ208" s="223"/>
      <c r="COA208" s="223"/>
      <c r="COB208" s="223"/>
      <c r="COC208" s="223"/>
      <c r="COD208" s="223"/>
      <c r="COE208" s="223"/>
      <c r="COF208" s="223"/>
      <c r="COG208" s="223"/>
      <c r="COH208" s="223"/>
      <c r="COI208" s="223"/>
      <c r="COJ208" s="223"/>
      <c r="COK208" s="223"/>
      <c r="COL208" s="223"/>
      <c r="COM208" s="223"/>
      <c r="CON208" s="223"/>
      <c r="COO208" s="223"/>
      <c r="COP208" s="223"/>
      <c r="COQ208" s="223"/>
      <c r="COR208" s="223"/>
      <c r="COS208" s="223"/>
      <c r="COT208" s="223"/>
      <c r="COU208" s="223"/>
      <c r="COV208" s="223"/>
      <c r="COW208" s="223"/>
      <c r="COX208" s="223"/>
      <c r="COY208" s="223"/>
      <c r="COZ208" s="223"/>
      <c r="CPA208" s="223"/>
      <c r="CPB208" s="223"/>
      <c r="CPC208" s="223"/>
      <c r="CPD208" s="223"/>
      <c r="CPE208" s="223"/>
      <c r="CPF208" s="223"/>
      <c r="CPG208" s="223"/>
      <c r="CPH208" s="223"/>
      <c r="CPI208" s="223"/>
      <c r="CPJ208" s="223"/>
      <c r="CPK208" s="223"/>
      <c r="CPL208" s="223"/>
      <c r="CPM208" s="223"/>
      <c r="CPN208" s="223"/>
      <c r="CPO208" s="223"/>
      <c r="CPP208" s="223"/>
      <c r="CPQ208" s="223"/>
      <c r="CPR208" s="223"/>
      <c r="CPS208" s="223"/>
      <c r="CPT208" s="223"/>
      <c r="CPU208" s="223"/>
      <c r="CPV208" s="223"/>
      <c r="CPW208" s="223"/>
      <c r="CPX208" s="223"/>
      <c r="CPY208" s="223"/>
      <c r="CPZ208" s="223"/>
      <c r="CQA208" s="223"/>
      <c r="CQB208" s="223"/>
      <c r="CQC208" s="223"/>
      <c r="CQD208" s="223"/>
      <c r="CQE208" s="223"/>
      <c r="CQF208" s="223"/>
      <c r="CQG208" s="223"/>
      <c r="CQH208" s="223"/>
      <c r="CQI208" s="223"/>
      <c r="CQJ208" s="223"/>
      <c r="CQK208" s="223"/>
      <c r="CQL208" s="223"/>
      <c r="CQM208" s="223"/>
      <c r="CQN208" s="223"/>
      <c r="CQO208" s="223"/>
      <c r="CQP208" s="223"/>
      <c r="CQQ208" s="223"/>
      <c r="CQR208" s="223"/>
      <c r="CQS208" s="223"/>
      <c r="CQT208" s="223"/>
      <c r="CQU208" s="223"/>
      <c r="CQV208" s="223"/>
      <c r="CQW208" s="223"/>
      <c r="CQX208" s="223"/>
      <c r="CQY208" s="223"/>
      <c r="CQZ208" s="223"/>
      <c r="CRA208" s="223"/>
      <c r="CRB208" s="223"/>
      <c r="CRC208" s="223"/>
      <c r="CRD208" s="223"/>
      <c r="CRE208" s="223"/>
      <c r="CRF208" s="223"/>
      <c r="CRG208" s="223"/>
      <c r="CRH208" s="223"/>
      <c r="CRI208" s="223"/>
      <c r="CRJ208" s="223"/>
      <c r="CRK208" s="223"/>
      <c r="CRL208" s="223"/>
      <c r="CRM208" s="223"/>
      <c r="CRN208" s="223"/>
      <c r="CRO208" s="223"/>
      <c r="CRP208" s="223"/>
      <c r="CRQ208" s="223"/>
      <c r="CRR208" s="223"/>
      <c r="CRS208" s="223"/>
      <c r="CRT208" s="223"/>
      <c r="CRU208" s="223"/>
      <c r="CRV208" s="223"/>
      <c r="CRW208" s="223"/>
      <c r="CRX208" s="223"/>
      <c r="CRY208" s="223"/>
      <c r="CRZ208" s="223"/>
      <c r="CSA208" s="223"/>
      <c r="CSB208" s="223"/>
      <c r="CSC208" s="223"/>
      <c r="CSD208" s="223"/>
      <c r="CSE208" s="223"/>
      <c r="CSF208" s="223"/>
      <c r="CSG208" s="223"/>
      <c r="CSH208" s="223"/>
      <c r="CSI208" s="223"/>
      <c r="CSJ208" s="223"/>
      <c r="CSK208" s="223"/>
      <c r="CSL208" s="223"/>
      <c r="CSM208" s="223"/>
      <c r="CSN208" s="223"/>
      <c r="CSO208" s="223"/>
      <c r="CSP208" s="223"/>
      <c r="CSQ208" s="223"/>
      <c r="CSR208" s="223"/>
      <c r="CSS208" s="223"/>
      <c r="CST208" s="223"/>
      <c r="CSU208" s="223"/>
      <c r="CSV208" s="223"/>
      <c r="CSW208" s="223"/>
      <c r="CSX208" s="223"/>
      <c r="CSY208" s="223"/>
      <c r="CSZ208" s="223"/>
      <c r="CTA208" s="223"/>
      <c r="CTB208" s="223"/>
      <c r="CTC208" s="223"/>
      <c r="CTD208" s="223"/>
      <c r="CTE208" s="223"/>
      <c r="CTF208" s="223"/>
      <c r="CTG208" s="223"/>
      <c r="CTH208" s="223"/>
      <c r="CTI208" s="223"/>
      <c r="CTJ208" s="223"/>
      <c r="CTK208" s="223"/>
      <c r="CTL208" s="223"/>
      <c r="CTM208" s="223"/>
      <c r="CTN208" s="223"/>
      <c r="CTO208" s="223"/>
      <c r="CTP208" s="223"/>
      <c r="CTQ208" s="223"/>
      <c r="CTR208" s="223"/>
      <c r="CTS208" s="223"/>
      <c r="CTT208" s="223"/>
      <c r="CTU208" s="223"/>
      <c r="CTV208" s="223"/>
      <c r="CTW208" s="223"/>
      <c r="CTX208" s="223"/>
      <c r="CTY208" s="223"/>
      <c r="CTZ208" s="223"/>
      <c r="CUA208" s="223"/>
      <c r="CUB208" s="223"/>
      <c r="CUC208" s="223"/>
      <c r="CUD208" s="223"/>
      <c r="CUE208" s="223"/>
      <c r="CUF208" s="223"/>
      <c r="CUG208" s="223"/>
      <c r="CUH208" s="223"/>
      <c r="CUI208" s="223"/>
      <c r="CUJ208" s="223"/>
      <c r="CUK208" s="223"/>
      <c r="CUL208" s="223"/>
      <c r="CUM208" s="223"/>
      <c r="CUN208" s="223"/>
      <c r="CUO208" s="223"/>
      <c r="CUP208" s="223"/>
      <c r="CUQ208" s="223"/>
      <c r="CUR208" s="223"/>
      <c r="CUS208" s="223"/>
      <c r="CUT208" s="223"/>
      <c r="CUU208" s="223"/>
      <c r="CUV208" s="223"/>
      <c r="CUW208" s="223"/>
      <c r="CUX208" s="223"/>
      <c r="CUY208" s="223"/>
      <c r="CUZ208" s="223"/>
      <c r="CVA208" s="223"/>
      <c r="CVB208" s="223"/>
      <c r="CVC208" s="223"/>
      <c r="CVD208" s="223"/>
      <c r="CVE208" s="223"/>
      <c r="CVF208" s="223"/>
      <c r="CVG208" s="223"/>
      <c r="CVH208" s="223"/>
      <c r="CVI208" s="223"/>
      <c r="CVJ208" s="223"/>
      <c r="CVK208" s="223"/>
      <c r="CVL208" s="223"/>
      <c r="CVM208" s="223"/>
      <c r="CVN208" s="223"/>
      <c r="CVO208" s="223"/>
      <c r="CVP208" s="223"/>
      <c r="CVQ208" s="223"/>
      <c r="CVR208" s="223"/>
      <c r="CVS208" s="223"/>
      <c r="CVT208" s="223"/>
      <c r="CVU208" s="223"/>
      <c r="CVV208" s="223"/>
      <c r="CVW208" s="223"/>
      <c r="CVX208" s="223"/>
      <c r="CVY208" s="223"/>
      <c r="CVZ208" s="223"/>
      <c r="CWA208" s="223"/>
      <c r="CWB208" s="223"/>
      <c r="CWC208" s="223"/>
      <c r="CWD208" s="223"/>
      <c r="CWE208" s="223"/>
      <c r="CWF208" s="223"/>
      <c r="CWG208" s="223"/>
      <c r="CWH208" s="223"/>
      <c r="CWI208" s="223"/>
      <c r="CWJ208" s="223"/>
      <c r="CWK208" s="223"/>
      <c r="CWL208" s="223"/>
      <c r="CWM208" s="223"/>
      <c r="CWN208" s="223"/>
      <c r="CWO208" s="223"/>
      <c r="CWP208" s="223"/>
      <c r="CWQ208" s="223"/>
      <c r="CWR208" s="223"/>
      <c r="CWS208" s="223"/>
      <c r="CWT208" s="223"/>
      <c r="CWU208" s="223"/>
      <c r="CWV208" s="223"/>
      <c r="CWW208" s="223"/>
      <c r="CWX208" s="223"/>
      <c r="CWY208" s="223"/>
      <c r="CWZ208" s="223"/>
      <c r="CXA208" s="223"/>
      <c r="CXB208" s="223"/>
      <c r="CXC208" s="223"/>
      <c r="CXD208" s="223"/>
      <c r="CXE208" s="223"/>
      <c r="CXF208" s="223"/>
      <c r="CXG208" s="223"/>
      <c r="CXH208" s="223"/>
      <c r="CXI208" s="223"/>
      <c r="CXJ208" s="223"/>
      <c r="CXK208" s="223"/>
      <c r="CXL208" s="223"/>
      <c r="CXM208" s="223"/>
      <c r="CXN208" s="223"/>
      <c r="CXO208" s="223"/>
      <c r="CXP208" s="223"/>
      <c r="CXQ208" s="223"/>
      <c r="CXR208" s="223"/>
      <c r="CXS208" s="223"/>
      <c r="CXT208" s="223"/>
      <c r="CXU208" s="223"/>
      <c r="CXV208" s="223"/>
      <c r="CXW208" s="223"/>
      <c r="CXX208" s="223"/>
      <c r="CXY208" s="223"/>
      <c r="CXZ208" s="223"/>
      <c r="CYA208" s="223"/>
      <c r="CYB208" s="223"/>
      <c r="CYC208" s="223"/>
      <c r="CYD208" s="223"/>
      <c r="CYE208" s="223"/>
      <c r="CYF208" s="223"/>
      <c r="CYG208" s="223"/>
      <c r="CYH208" s="223"/>
      <c r="CYI208" s="223"/>
      <c r="CYJ208" s="223"/>
      <c r="CYK208" s="223"/>
      <c r="CYL208" s="223"/>
      <c r="CYM208" s="223"/>
      <c r="CYN208" s="223"/>
      <c r="CYO208" s="223"/>
      <c r="CYP208" s="223"/>
      <c r="CYQ208" s="223"/>
      <c r="CYR208" s="223"/>
      <c r="CYS208" s="223"/>
      <c r="CYT208" s="223"/>
      <c r="CYU208" s="223"/>
      <c r="CYV208" s="223"/>
      <c r="CYW208" s="223"/>
      <c r="CYX208" s="223"/>
      <c r="CYY208" s="223"/>
      <c r="CYZ208" s="223"/>
      <c r="CZA208" s="223"/>
      <c r="CZB208" s="223"/>
      <c r="CZC208" s="223"/>
      <c r="CZD208" s="223"/>
      <c r="CZE208" s="223"/>
      <c r="CZF208" s="223"/>
      <c r="CZG208" s="223"/>
      <c r="CZH208" s="223"/>
      <c r="CZI208" s="223"/>
      <c r="CZJ208" s="223"/>
      <c r="CZK208" s="223"/>
      <c r="CZL208" s="223"/>
      <c r="CZM208" s="223"/>
      <c r="CZN208" s="223"/>
      <c r="CZO208" s="223"/>
      <c r="CZP208" s="223"/>
      <c r="CZQ208" s="223"/>
      <c r="CZR208" s="223"/>
      <c r="CZS208" s="223"/>
      <c r="CZT208" s="223"/>
      <c r="CZU208" s="223"/>
      <c r="CZV208" s="223"/>
      <c r="CZW208" s="223"/>
      <c r="CZX208" s="223"/>
      <c r="CZY208" s="223"/>
      <c r="CZZ208" s="223"/>
      <c r="DAA208" s="223"/>
      <c r="DAB208" s="223"/>
      <c r="DAC208" s="223"/>
      <c r="DAD208" s="223"/>
      <c r="DAE208" s="223"/>
      <c r="DAF208" s="223"/>
      <c r="DAG208" s="223"/>
      <c r="DAH208" s="223"/>
      <c r="DAI208" s="223"/>
      <c r="DAJ208" s="223"/>
      <c r="DAK208" s="223"/>
      <c r="DAL208" s="223"/>
      <c r="DAM208" s="223"/>
      <c r="DAN208" s="223"/>
      <c r="DAO208" s="223"/>
      <c r="DAP208" s="223"/>
      <c r="DAQ208" s="223"/>
      <c r="DAR208" s="223"/>
      <c r="DAS208" s="223"/>
      <c r="DAT208" s="223"/>
      <c r="DAU208" s="223"/>
      <c r="DAV208" s="223"/>
      <c r="DAW208" s="223"/>
      <c r="DAX208" s="223"/>
      <c r="DAY208" s="223"/>
      <c r="DAZ208" s="223"/>
      <c r="DBA208" s="223"/>
      <c r="DBB208" s="223"/>
      <c r="DBC208" s="223"/>
      <c r="DBD208" s="223"/>
      <c r="DBE208" s="223"/>
      <c r="DBF208" s="223"/>
      <c r="DBG208" s="223"/>
      <c r="DBH208" s="223"/>
      <c r="DBI208" s="223"/>
      <c r="DBJ208" s="223"/>
      <c r="DBK208" s="223"/>
      <c r="DBL208" s="223"/>
      <c r="DBM208" s="223"/>
      <c r="DBN208" s="223"/>
      <c r="DBO208" s="223"/>
      <c r="DBP208" s="223"/>
      <c r="DBQ208" s="223"/>
      <c r="DBR208" s="223"/>
      <c r="DBS208" s="223"/>
      <c r="DBT208" s="223"/>
      <c r="DBU208" s="223"/>
      <c r="DBV208" s="223"/>
      <c r="DBW208" s="223"/>
      <c r="DBX208" s="223"/>
      <c r="DBY208" s="223"/>
      <c r="DBZ208" s="223"/>
      <c r="DCA208" s="223"/>
      <c r="DCB208" s="223"/>
      <c r="DCC208" s="223"/>
      <c r="DCD208" s="223"/>
      <c r="DCE208" s="223"/>
      <c r="DCF208" s="223"/>
      <c r="DCG208" s="223"/>
      <c r="DCH208" s="223"/>
      <c r="DCI208" s="223"/>
      <c r="DCJ208" s="223"/>
      <c r="DCK208" s="223"/>
      <c r="DCL208" s="223"/>
      <c r="DCM208" s="223"/>
      <c r="DCN208" s="223"/>
      <c r="DCO208" s="223"/>
      <c r="DCP208" s="223"/>
      <c r="DCQ208" s="223"/>
      <c r="DCR208" s="223"/>
      <c r="DCS208" s="223"/>
      <c r="DCT208" s="223"/>
      <c r="DCU208" s="223"/>
      <c r="DCV208" s="223"/>
      <c r="DCW208" s="223"/>
      <c r="DCX208" s="223"/>
      <c r="DCY208" s="223"/>
      <c r="DCZ208" s="223"/>
      <c r="DDA208" s="223"/>
      <c r="DDB208" s="223"/>
      <c r="DDC208" s="223"/>
      <c r="DDD208" s="223"/>
      <c r="DDE208" s="223"/>
      <c r="DDF208" s="223"/>
      <c r="DDG208" s="223"/>
      <c r="DDH208" s="223"/>
      <c r="DDI208" s="223"/>
      <c r="DDJ208" s="223"/>
      <c r="DDK208" s="223"/>
      <c r="DDL208" s="223"/>
      <c r="DDM208" s="223"/>
      <c r="DDN208" s="223"/>
      <c r="DDO208" s="223"/>
      <c r="DDP208" s="223"/>
      <c r="DDQ208" s="223"/>
      <c r="DDR208" s="223"/>
      <c r="DDS208" s="223"/>
      <c r="DDT208" s="223"/>
      <c r="DDU208" s="223"/>
      <c r="DDV208" s="223"/>
      <c r="DDW208" s="223"/>
      <c r="DDX208" s="223"/>
      <c r="DDY208" s="223"/>
      <c r="DDZ208" s="223"/>
      <c r="DEA208" s="223"/>
      <c r="DEB208" s="223"/>
      <c r="DEC208" s="223"/>
      <c r="DED208" s="223"/>
      <c r="DEE208" s="223"/>
      <c r="DEF208" s="223"/>
      <c r="DEG208" s="223"/>
      <c r="DEH208" s="223"/>
      <c r="DEI208" s="223"/>
      <c r="DEJ208" s="223"/>
      <c r="DEK208" s="223"/>
      <c r="DEL208" s="223"/>
      <c r="DEM208" s="223"/>
      <c r="DEN208" s="223"/>
      <c r="DEO208" s="223"/>
      <c r="DEP208" s="223"/>
      <c r="DEQ208" s="223"/>
      <c r="DER208" s="223"/>
      <c r="DES208" s="223"/>
      <c r="DET208" s="223"/>
      <c r="DEU208" s="223"/>
      <c r="DEV208" s="223"/>
      <c r="DEW208" s="223"/>
      <c r="DEX208" s="223"/>
      <c r="DEY208" s="223"/>
      <c r="DEZ208" s="223"/>
      <c r="DFA208" s="223"/>
      <c r="DFB208" s="223"/>
      <c r="DFC208" s="223"/>
      <c r="DFD208" s="223"/>
      <c r="DFE208" s="223"/>
      <c r="DFF208" s="223"/>
      <c r="DFG208" s="223"/>
      <c r="DFH208" s="223"/>
      <c r="DFI208" s="223"/>
      <c r="DFJ208" s="223"/>
      <c r="DFK208" s="223"/>
      <c r="DFL208" s="223"/>
      <c r="DFM208" s="223"/>
      <c r="DFN208" s="223"/>
      <c r="DFO208" s="223"/>
      <c r="DFP208" s="223"/>
      <c r="DFQ208" s="223"/>
      <c r="DFR208" s="223"/>
      <c r="DFS208" s="223"/>
      <c r="DFT208" s="223"/>
      <c r="DFU208" s="223"/>
      <c r="DFV208" s="223"/>
      <c r="DFW208" s="223"/>
      <c r="DFX208" s="223"/>
      <c r="DFY208" s="223"/>
      <c r="DFZ208" s="223"/>
      <c r="DGA208" s="223"/>
      <c r="DGB208" s="223"/>
      <c r="DGC208" s="223"/>
      <c r="DGD208" s="223"/>
      <c r="DGE208" s="223"/>
      <c r="DGF208" s="223"/>
      <c r="DGG208" s="223"/>
      <c r="DGH208" s="223"/>
      <c r="DGI208" s="223"/>
      <c r="DGJ208" s="223"/>
      <c r="DGK208" s="223"/>
      <c r="DGL208" s="223"/>
      <c r="DGM208" s="223"/>
      <c r="DGN208" s="223"/>
      <c r="DGO208" s="223"/>
      <c r="DGP208" s="223"/>
      <c r="DGQ208" s="223"/>
      <c r="DGR208" s="223"/>
      <c r="DGS208" s="223"/>
      <c r="DGT208" s="223"/>
      <c r="DGU208" s="223"/>
      <c r="DGV208" s="223"/>
      <c r="DGW208" s="223"/>
      <c r="DGX208" s="223"/>
      <c r="DGY208" s="223"/>
      <c r="DGZ208" s="223"/>
      <c r="DHA208" s="223"/>
      <c r="DHB208" s="223"/>
      <c r="DHC208" s="223"/>
      <c r="DHD208" s="223"/>
      <c r="DHE208" s="223"/>
      <c r="DHF208" s="223"/>
      <c r="DHG208" s="223"/>
      <c r="DHH208" s="223"/>
      <c r="DHI208" s="223"/>
      <c r="DHJ208" s="223"/>
      <c r="DHK208" s="223"/>
      <c r="DHL208" s="223"/>
      <c r="DHM208" s="223"/>
      <c r="DHN208" s="223"/>
      <c r="DHO208" s="223"/>
      <c r="DHP208" s="223"/>
      <c r="DHQ208" s="223"/>
      <c r="DHR208" s="223"/>
      <c r="DHS208" s="223"/>
      <c r="DHT208" s="223"/>
      <c r="DHU208" s="223"/>
      <c r="DHV208" s="223"/>
      <c r="DHW208" s="223"/>
      <c r="DHX208" s="223"/>
      <c r="DHY208" s="223"/>
      <c r="DHZ208" s="223"/>
      <c r="DIA208" s="223"/>
      <c r="DIB208" s="223"/>
      <c r="DIC208" s="223"/>
      <c r="DID208" s="223"/>
      <c r="DIE208" s="223"/>
      <c r="DIF208" s="223"/>
      <c r="DIG208" s="223"/>
      <c r="DIH208" s="223"/>
      <c r="DII208" s="223"/>
      <c r="DIJ208" s="223"/>
      <c r="DIK208" s="223"/>
      <c r="DIL208" s="223"/>
      <c r="DIM208" s="223"/>
      <c r="DIN208" s="223"/>
      <c r="DIO208" s="223"/>
      <c r="DIP208" s="223"/>
      <c r="DIQ208" s="223"/>
      <c r="DIR208" s="223"/>
      <c r="DIS208" s="223"/>
      <c r="DIT208" s="223"/>
      <c r="DIU208" s="223"/>
      <c r="DIV208" s="223"/>
      <c r="DIW208" s="223"/>
      <c r="DIX208" s="223"/>
      <c r="DIY208" s="223"/>
      <c r="DIZ208" s="223"/>
      <c r="DJA208" s="223"/>
      <c r="DJB208" s="223"/>
      <c r="DJC208" s="223"/>
      <c r="DJD208" s="223"/>
      <c r="DJE208" s="223"/>
      <c r="DJF208" s="223"/>
      <c r="DJG208" s="223"/>
      <c r="DJH208" s="223"/>
      <c r="DJI208" s="223"/>
      <c r="DJJ208" s="223"/>
      <c r="DJK208" s="223"/>
      <c r="DJL208" s="223"/>
      <c r="DJM208" s="223"/>
      <c r="DJN208" s="223"/>
      <c r="DJO208" s="223"/>
      <c r="DJP208" s="223"/>
      <c r="DJQ208" s="223"/>
      <c r="DJR208" s="223"/>
      <c r="DJS208" s="223"/>
      <c r="DJT208" s="223"/>
      <c r="DJU208" s="223"/>
      <c r="DJV208" s="223"/>
      <c r="DJW208" s="223"/>
      <c r="DJX208" s="223"/>
      <c r="DJY208" s="223"/>
      <c r="DJZ208" s="223"/>
      <c r="DKA208" s="223"/>
      <c r="DKB208" s="223"/>
      <c r="DKC208" s="223"/>
      <c r="DKD208" s="223"/>
      <c r="DKE208" s="223"/>
      <c r="DKF208" s="223"/>
      <c r="DKG208" s="223"/>
      <c r="DKH208" s="223"/>
      <c r="DKI208" s="223"/>
      <c r="DKJ208" s="223"/>
      <c r="DKK208" s="223"/>
      <c r="DKL208" s="223"/>
      <c r="DKM208" s="223"/>
      <c r="DKN208" s="223"/>
      <c r="DKO208" s="223"/>
      <c r="DKP208" s="223"/>
      <c r="DKQ208" s="223"/>
      <c r="DKR208" s="223"/>
      <c r="DKS208" s="223"/>
      <c r="DKT208" s="223"/>
      <c r="DKU208" s="223"/>
      <c r="DKV208" s="223"/>
      <c r="DKW208" s="223"/>
      <c r="DKX208" s="223"/>
      <c r="DKY208" s="223"/>
      <c r="DKZ208" s="223"/>
      <c r="DLA208" s="223"/>
      <c r="DLB208" s="223"/>
      <c r="DLC208" s="223"/>
      <c r="DLD208" s="223"/>
      <c r="DLE208" s="223"/>
      <c r="DLF208" s="223"/>
      <c r="DLG208" s="223"/>
      <c r="DLH208" s="223"/>
      <c r="DLI208" s="223"/>
      <c r="DLJ208" s="223"/>
      <c r="DLK208" s="223"/>
      <c r="DLL208" s="223"/>
      <c r="DLM208" s="223"/>
      <c r="DLN208" s="223"/>
      <c r="DLO208" s="223"/>
      <c r="DLP208" s="223"/>
      <c r="DLQ208" s="223"/>
      <c r="DLR208" s="223"/>
      <c r="DLS208" s="223"/>
      <c r="DLT208" s="223"/>
      <c r="DLU208" s="223"/>
      <c r="DLV208" s="223"/>
      <c r="DLW208" s="223"/>
      <c r="DLX208" s="223"/>
      <c r="DLY208" s="223"/>
      <c r="DLZ208" s="223"/>
      <c r="DMA208" s="223"/>
      <c r="DMB208" s="223"/>
      <c r="DMC208" s="223"/>
      <c r="DMD208" s="223"/>
      <c r="DME208" s="223"/>
      <c r="DMF208" s="223"/>
      <c r="DMG208" s="223"/>
      <c r="DMH208" s="223"/>
      <c r="DMI208" s="223"/>
      <c r="DMJ208" s="223"/>
      <c r="DMK208" s="223"/>
      <c r="DML208" s="223"/>
      <c r="DMM208" s="223"/>
      <c r="DMN208" s="223"/>
      <c r="DMO208" s="223"/>
      <c r="DMP208" s="223"/>
      <c r="DMQ208" s="223"/>
      <c r="DMR208" s="223"/>
      <c r="DMS208" s="223"/>
      <c r="DMT208" s="223"/>
      <c r="DMU208" s="223"/>
      <c r="DMV208" s="223"/>
      <c r="DMW208" s="223"/>
      <c r="DMX208" s="223"/>
      <c r="DMY208" s="223"/>
      <c r="DMZ208" s="223"/>
      <c r="DNA208" s="223"/>
      <c r="DNB208" s="223"/>
      <c r="DNC208" s="223"/>
      <c r="DND208" s="223"/>
      <c r="DNE208" s="223"/>
      <c r="DNF208" s="223"/>
      <c r="DNG208" s="223"/>
      <c r="DNH208" s="223"/>
      <c r="DNI208" s="223"/>
      <c r="DNJ208" s="223"/>
      <c r="DNK208" s="223"/>
      <c r="DNL208" s="223"/>
      <c r="DNM208" s="223"/>
      <c r="DNN208" s="223"/>
      <c r="DNO208" s="223"/>
      <c r="DNP208" s="223"/>
      <c r="DNQ208" s="223"/>
      <c r="DNR208" s="223"/>
      <c r="DNS208" s="223"/>
      <c r="DNT208" s="223"/>
      <c r="DNU208" s="223"/>
      <c r="DNV208" s="223"/>
      <c r="DNW208" s="223"/>
      <c r="DNX208" s="223"/>
      <c r="DNY208" s="223"/>
      <c r="DNZ208" s="223"/>
      <c r="DOA208" s="223"/>
      <c r="DOB208" s="223"/>
      <c r="DOC208" s="223"/>
      <c r="DOD208" s="223"/>
      <c r="DOE208" s="223"/>
      <c r="DOF208" s="223"/>
      <c r="DOG208" s="223"/>
      <c r="DOH208" s="223"/>
      <c r="DOI208" s="223"/>
      <c r="DOJ208" s="223"/>
      <c r="DOK208" s="223"/>
      <c r="DOL208" s="223"/>
      <c r="DOM208" s="223"/>
      <c r="DON208" s="223"/>
      <c r="DOO208" s="223"/>
      <c r="DOP208" s="223"/>
      <c r="DOQ208" s="223"/>
      <c r="DOR208" s="223"/>
      <c r="DOS208" s="223"/>
      <c r="DOT208" s="223"/>
      <c r="DOU208" s="223"/>
      <c r="DOV208" s="223"/>
      <c r="DOW208" s="223"/>
      <c r="DOX208" s="223"/>
      <c r="DOY208" s="223"/>
      <c r="DOZ208" s="223"/>
      <c r="DPA208" s="223"/>
      <c r="DPB208" s="223"/>
      <c r="DPC208" s="223"/>
      <c r="DPD208" s="223"/>
      <c r="DPE208" s="223"/>
      <c r="DPF208" s="223"/>
      <c r="DPG208" s="223"/>
      <c r="DPH208" s="223"/>
      <c r="DPI208" s="223"/>
      <c r="DPJ208" s="223"/>
      <c r="DPK208" s="223"/>
      <c r="DPL208" s="223"/>
      <c r="DPM208" s="223"/>
      <c r="DPN208" s="223"/>
      <c r="DPO208" s="223"/>
      <c r="DPP208" s="223"/>
      <c r="DPQ208" s="223"/>
      <c r="DPR208" s="223"/>
      <c r="DPS208" s="223"/>
      <c r="DPT208" s="223"/>
      <c r="DPU208" s="223"/>
      <c r="DPV208" s="223"/>
      <c r="DPW208" s="223"/>
      <c r="DPX208" s="223"/>
      <c r="DPY208" s="223"/>
      <c r="DPZ208" s="223"/>
      <c r="DQA208" s="223"/>
      <c r="DQB208" s="223"/>
      <c r="DQC208" s="223"/>
      <c r="DQD208" s="223"/>
      <c r="DQE208" s="223"/>
      <c r="DQF208" s="223"/>
      <c r="DQG208" s="223"/>
      <c r="DQH208" s="223"/>
      <c r="DQI208" s="223"/>
      <c r="DQJ208" s="223"/>
      <c r="DQK208" s="223"/>
      <c r="DQL208" s="223"/>
      <c r="DQM208" s="223"/>
      <c r="DQN208" s="223"/>
      <c r="DQO208" s="223"/>
      <c r="DQP208" s="223"/>
      <c r="DQQ208" s="223"/>
      <c r="DQR208" s="223"/>
      <c r="DQS208" s="223"/>
      <c r="DQT208" s="223"/>
      <c r="DQU208" s="223"/>
      <c r="DQV208" s="223"/>
      <c r="DQW208" s="223"/>
      <c r="DQX208" s="223"/>
      <c r="DQY208" s="223"/>
      <c r="DQZ208" s="223"/>
      <c r="DRA208" s="223"/>
      <c r="DRB208" s="223"/>
      <c r="DRC208" s="223"/>
      <c r="DRD208" s="223"/>
      <c r="DRE208" s="223"/>
      <c r="DRF208" s="223"/>
      <c r="DRG208" s="223"/>
      <c r="DRH208" s="223"/>
      <c r="DRI208" s="223"/>
      <c r="DRJ208" s="223"/>
      <c r="DRK208" s="223"/>
      <c r="DRL208" s="223"/>
      <c r="DRM208" s="223"/>
      <c r="DRN208" s="223"/>
      <c r="DRO208" s="223"/>
      <c r="DRP208" s="223"/>
      <c r="DRQ208" s="223"/>
      <c r="DRR208" s="223"/>
      <c r="DRS208" s="223"/>
      <c r="DRT208" s="223"/>
      <c r="DRU208" s="223"/>
      <c r="DRV208" s="223"/>
      <c r="DRW208" s="223"/>
      <c r="DRX208" s="223"/>
      <c r="DRY208" s="223"/>
      <c r="DRZ208" s="223"/>
      <c r="DSA208" s="223"/>
      <c r="DSB208" s="223"/>
      <c r="DSC208" s="223"/>
      <c r="DSD208" s="223"/>
      <c r="DSE208" s="223"/>
      <c r="DSF208" s="223"/>
      <c r="DSG208" s="223"/>
      <c r="DSH208" s="223"/>
      <c r="DSI208" s="223"/>
      <c r="DSJ208" s="223"/>
      <c r="DSK208" s="223"/>
      <c r="DSL208" s="223"/>
      <c r="DSM208" s="223"/>
      <c r="DSN208" s="223"/>
      <c r="DSO208" s="223"/>
      <c r="DSP208" s="223"/>
      <c r="DSQ208" s="223"/>
      <c r="DSR208" s="223"/>
      <c r="DSS208" s="223"/>
      <c r="DST208" s="223"/>
      <c r="DSU208" s="223"/>
      <c r="DSV208" s="223"/>
      <c r="DSW208" s="223"/>
      <c r="DSX208" s="223"/>
      <c r="DSY208" s="223"/>
      <c r="DSZ208" s="223"/>
      <c r="DTA208" s="223"/>
      <c r="DTB208" s="223"/>
      <c r="DTC208" s="223"/>
      <c r="DTD208" s="223"/>
      <c r="DTE208" s="223"/>
      <c r="DTF208" s="223"/>
      <c r="DTG208" s="223"/>
      <c r="DTH208" s="223"/>
      <c r="DTI208" s="223"/>
      <c r="DTJ208" s="223"/>
      <c r="DTK208" s="223"/>
      <c r="DTL208" s="223"/>
      <c r="DTM208" s="223"/>
      <c r="DTN208" s="223"/>
      <c r="DTO208" s="223"/>
      <c r="DTP208" s="223"/>
      <c r="DTQ208" s="223"/>
      <c r="DTR208" s="223"/>
      <c r="DTS208" s="223"/>
      <c r="DTT208" s="223"/>
      <c r="DTU208" s="223"/>
      <c r="DTV208" s="223"/>
      <c r="DTW208" s="223"/>
      <c r="DTX208" s="223"/>
      <c r="DTY208" s="223"/>
      <c r="DTZ208" s="223"/>
      <c r="DUA208" s="223"/>
      <c r="DUB208" s="223"/>
      <c r="DUC208" s="223"/>
      <c r="DUD208" s="223"/>
      <c r="DUE208" s="223"/>
      <c r="DUF208" s="223"/>
      <c r="DUG208" s="223"/>
      <c r="DUH208" s="223"/>
      <c r="DUI208" s="223"/>
      <c r="DUJ208" s="223"/>
      <c r="DUK208" s="223"/>
      <c r="DUL208" s="223"/>
      <c r="DUM208" s="223"/>
      <c r="DUN208" s="223"/>
      <c r="DUO208" s="223"/>
      <c r="DUP208" s="223"/>
      <c r="DUQ208" s="223"/>
      <c r="DUR208" s="223"/>
      <c r="DUS208" s="223"/>
      <c r="DUT208" s="223"/>
      <c r="DUU208" s="223"/>
      <c r="DUV208" s="223"/>
      <c r="DUW208" s="223"/>
      <c r="DUX208" s="223"/>
      <c r="DUY208" s="223"/>
      <c r="DUZ208" s="223"/>
      <c r="DVA208" s="223"/>
      <c r="DVB208" s="223"/>
      <c r="DVC208" s="223"/>
      <c r="DVD208" s="223"/>
      <c r="DVE208" s="223"/>
      <c r="DVF208" s="223"/>
      <c r="DVG208" s="223"/>
      <c r="DVH208" s="223"/>
      <c r="DVI208" s="223"/>
      <c r="DVJ208" s="223"/>
      <c r="DVK208" s="223"/>
      <c r="DVL208" s="223"/>
      <c r="DVM208" s="223"/>
      <c r="DVN208" s="223"/>
      <c r="DVO208" s="223"/>
      <c r="DVP208" s="223"/>
      <c r="DVQ208" s="223"/>
      <c r="DVR208" s="223"/>
      <c r="DVS208" s="223"/>
      <c r="DVT208" s="223"/>
      <c r="DVU208" s="223"/>
      <c r="DVV208" s="223"/>
      <c r="DVW208" s="223"/>
      <c r="DVX208" s="223"/>
      <c r="DVY208" s="223"/>
      <c r="DVZ208" s="223"/>
      <c r="DWA208" s="223"/>
      <c r="DWB208" s="223"/>
      <c r="DWC208" s="223"/>
      <c r="DWD208" s="223"/>
      <c r="DWE208" s="223"/>
      <c r="DWF208" s="223"/>
      <c r="DWG208" s="223"/>
      <c r="DWH208" s="223"/>
      <c r="DWI208" s="223"/>
      <c r="DWJ208" s="223"/>
      <c r="DWK208" s="223"/>
      <c r="DWL208" s="223"/>
      <c r="DWM208" s="223"/>
      <c r="DWN208" s="223"/>
      <c r="DWO208" s="223"/>
      <c r="DWP208" s="223"/>
      <c r="DWQ208" s="223"/>
      <c r="DWR208" s="223"/>
      <c r="DWS208" s="223"/>
      <c r="DWT208" s="223"/>
      <c r="DWU208" s="223"/>
      <c r="DWV208" s="223"/>
      <c r="DWW208" s="223"/>
      <c r="DWX208" s="223"/>
      <c r="DWY208" s="223"/>
      <c r="DWZ208" s="223"/>
      <c r="DXA208" s="223"/>
      <c r="DXB208" s="223"/>
      <c r="DXC208" s="223"/>
      <c r="DXD208" s="223"/>
      <c r="DXE208" s="223"/>
      <c r="DXF208" s="223"/>
      <c r="DXG208" s="223"/>
      <c r="DXH208" s="223"/>
      <c r="DXI208" s="223"/>
      <c r="DXJ208" s="223"/>
      <c r="DXK208" s="223"/>
      <c r="DXL208" s="223"/>
      <c r="DXM208" s="223"/>
      <c r="DXN208" s="223"/>
      <c r="DXO208" s="223"/>
      <c r="DXP208" s="223"/>
      <c r="DXQ208" s="223"/>
      <c r="DXR208" s="223"/>
      <c r="DXS208" s="223"/>
      <c r="DXT208" s="223"/>
      <c r="DXU208" s="223"/>
      <c r="DXV208" s="223"/>
      <c r="DXW208" s="223"/>
      <c r="DXX208" s="223"/>
      <c r="DXY208" s="223"/>
      <c r="DXZ208" s="223"/>
      <c r="DYA208" s="223"/>
      <c r="DYB208" s="223"/>
      <c r="DYC208" s="223"/>
      <c r="DYD208" s="223"/>
      <c r="DYE208" s="223"/>
      <c r="DYF208" s="223"/>
      <c r="DYG208" s="223"/>
      <c r="DYH208" s="223"/>
      <c r="DYI208" s="223"/>
      <c r="DYJ208" s="223"/>
      <c r="DYK208" s="223"/>
      <c r="DYL208" s="223"/>
      <c r="DYM208" s="223"/>
      <c r="DYN208" s="223"/>
      <c r="DYO208" s="223"/>
      <c r="DYP208" s="223"/>
      <c r="DYQ208" s="223"/>
      <c r="DYR208" s="223"/>
      <c r="DYS208" s="223"/>
      <c r="DYT208" s="223"/>
      <c r="DYU208" s="223"/>
      <c r="DYV208" s="223"/>
      <c r="DYW208" s="223"/>
      <c r="DYX208" s="223"/>
      <c r="DYY208" s="223"/>
      <c r="DYZ208" s="223"/>
      <c r="DZA208" s="223"/>
      <c r="DZB208" s="223"/>
      <c r="DZC208" s="223"/>
      <c r="DZD208" s="223"/>
      <c r="DZE208" s="223"/>
      <c r="DZF208" s="223"/>
      <c r="DZG208" s="223"/>
      <c r="DZH208" s="223"/>
      <c r="DZI208" s="223"/>
      <c r="DZJ208" s="223"/>
      <c r="DZK208" s="223"/>
      <c r="DZL208" s="223"/>
      <c r="DZM208" s="223"/>
      <c r="DZN208" s="223"/>
      <c r="DZO208" s="223"/>
      <c r="DZP208" s="223"/>
      <c r="DZQ208" s="223"/>
      <c r="DZR208" s="223"/>
      <c r="DZS208" s="223"/>
      <c r="DZT208" s="223"/>
      <c r="DZU208" s="223"/>
      <c r="DZV208" s="223"/>
      <c r="DZW208" s="223"/>
      <c r="DZX208" s="223"/>
      <c r="DZY208" s="223"/>
      <c r="DZZ208" s="223"/>
      <c r="EAA208" s="223"/>
      <c r="EAB208" s="223"/>
      <c r="EAC208" s="223"/>
      <c r="EAD208" s="223"/>
      <c r="EAE208" s="223"/>
      <c r="EAF208" s="223"/>
      <c r="EAG208" s="223"/>
      <c r="EAH208" s="223"/>
      <c r="EAI208" s="223"/>
      <c r="EAJ208" s="223"/>
      <c r="EAK208" s="223"/>
      <c r="EAL208" s="223"/>
      <c r="EAM208" s="223"/>
      <c r="EAN208" s="223"/>
      <c r="EAO208" s="223"/>
      <c r="EAP208" s="223"/>
      <c r="EAQ208" s="223"/>
      <c r="EAR208" s="223"/>
      <c r="EAS208" s="223"/>
      <c r="EAT208" s="223"/>
      <c r="EAU208" s="223"/>
      <c r="EAV208" s="223"/>
      <c r="EAW208" s="223"/>
      <c r="EAX208" s="223"/>
      <c r="EAY208" s="223"/>
      <c r="EAZ208" s="223"/>
      <c r="EBA208" s="223"/>
      <c r="EBB208" s="223"/>
      <c r="EBC208" s="223"/>
      <c r="EBD208" s="223"/>
      <c r="EBE208" s="223"/>
      <c r="EBF208" s="223"/>
      <c r="EBG208" s="223"/>
      <c r="EBH208" s="223"/>
      <c r="EBI208" s="223"/>
      <c r="EBJ208" s="223"/>
      <c r="EBK208" s="223"/>
      <c r="EBL208" s="223"/>
      <c r="EBM208" s="223"/>
      <c r="EBN208" s="223"/>
      <c r="EBO208" s="223"/>
      <c r="EBP208" s="223"/>
      <c r="EBQ208" s="223"/>
      <c r="EBR208" s="223"/>
      <c r="EBS208" s="223"/>
      <c r="EBT208" s="223"/>
      <c r="EBU208" s="223"/>
      <c r="EBV208" s="223"/>
      <c r="EBW208" s="223"/>
      <c r="EBX208" s="223"/>
      <c r="EBY208" s="223"/>
      <c r="EBZ208" s="223"/>
      <c r="ECA208" s="223"/>
      <c r="ECB208" s="223"/>
      <c r="ECC208" s="223"/>
      <c r="ECD208" s="223"/>
      <c r="ECE208" s="223"/>
      <c r="ECF208" s="223"/>
      <c r="ECG208" s="223"/>
      <c r="ECH208" s="223"/>
      <c r="ECI208" s="223"/>
      <c r="ECJ208" s="223"/>
      <c r="ECK208" s="223"/>
      <c r="ECL208" s="223"/>
      <c r="ECM208" s="223"/>
      <c r="ECN208" s="223"/>
      <c r="ECO208" s="223"/>
      <c r="ECP208" s="223"/>
      <c r="ECQ208" s="223"/>
      <c r="ECR208" s="223"/>
      <c r="ECS208" s="223"/>
      <c r="ECT208" s="223"/>
      <c r="ECU208" s="223"/>
      <c r="ECV208" s="223"/>
      <c r="ECW208" s="223"/>
      <c r="ECX208" s="223"/>
      <c r="ECY208" s="223"/>
      <c r="ECZ208" s="223"/>
      <c r="EDA208" s="223"/>
      <c r="EDB208" s="223"/>
      <c r="EDC208" s="223"/>
      <c r="EDD208" s="223"/>
      <c r="EDE208" s="223"/>
      <c r="EDF208" s="223"/>
      <c r="EDG208" s="223"/>
      <c r="EDH208" s="223"/>
      <c r="EDI208" s="223"/>
      <c r="EDJ208" s="223"/>
      <c r="EDK208" s="223"/>
      <c r="EDL208" s="223"/>
      <c r="EDM208" s="223"/>
      <c r="EDN208" s="223"/>
      <c r="EDO208" s="223"/>
      <c r="EDP208" s="223"/>
      <c r="EDQ208" s="223"/>
      <c r="EDR208" s="223"/>
      <c r="EDS208" s="223"/>
      <c r="EDT208" s="223"/>
      <c r="EDU208" s="223"/>
      <c r="EDV208" s="223"/>
      <c r="EDW208" s="223"/>
      <c r="EDX208" s="223"/>
      <c r="EDY208" s="223"/>
      <c r="EDZ208" s="223"/>
      <c r="EEA208" s="223"/>
      <c r="EEB208" s="223"/>
      <c r="EEC208" s="223"/>
      <c r="EED208" s="223"/>
      <c r="EEE208" s="223"/>
      <c r="EEF208" s="223"/>
      <c r="EEG208" s="223"/>
      <c r="EEH208" s="223"/>
      <c r="EEI208" s="223"/>
      <c r="EEJ208" s="223"/>
      <c r="EEK208" s="223"/>
      <c r="EEL208" s="223"/>
      <c r="EEM208" s="223"/>
      <c r="EEN208" s="223"/>
      <c r="EEO208" s="223"/>
      <c r="EEP208" s="223"/>
      <c r="EEQ208" s="223"/>
      <c r="EER208" s="223"/>
      <c r="EES208" s="223"/>
      <c r="EET208" s="223"/>
      <c r="EEU208" s="223"/>
      <c r="EEV208" s="223"/>
      <c r="EEW208" s="223"/>
      <c r="EEX208" s="223"/>
      <c r="EEY208" s="223"/>
      <c r="EEZ208" s="223"/>
      <c r="EFA208" s="223"/>
      <c r="EFB208" s="223"/>
      <c r="EFC208" s="223"/>
      <c r="EFD208" s="223"/>
      <c r="EFE208" s="223"/>
      <c r="EFF208" s="223"/>
      <c r="EFG208" s="223"/>
      <c r="EFH208" s="223"/>
      <c r="EFI208" s="223"/>
      <c r="EFJ208" s="223"/>
      <c r="EFK208" s="223"/>
      <c r="EFL208" s="223"/>
      <c r="EFM208" s="223"/>
      <c r="EFN208" s="223"/>
      <c r="EFO208" s="223"/>
      <c r="EFP208" s="223"/>
      <c r="EFQ208" s="223"/>
      <c r="EFR208" s="223"/>
      <c r="EFS208" s="223"/>
      <c r="EFT208" s="223"/>
      <c r="EFU208" s="223"/>
      <c r="EFV208" s="223"/>
      <c r="EFW208" s="223"/>
      <c r="EFX208" s="223"/>
      <c r="EFY208" s="223"/>
      <c r="EFZ208" s="223"/>
      <c r="EGA208" s="223"/>
      <c r="EGB208" s="223"/>
      <c r="EGC208" s="223"/>
      <c r="EGD208" s="223"/>
      <c r="EGE208" s="223"/>
      <c r="EGF208" s="223"/>
      <c r="EGG208" s="223"/>
      <c r="EGH208" s="223"/>
      <c r="EGI208" s="223"/>
      <c r="EGJ208" s="223"/>
      <c r="EGK208" s="223"/>
      <c r="EGL208" s="223"/>
      <c r="EGM208" s="223"/>
      <c r="EGN208" s="223"/>
      <c r="EGO208" s="223"/>
      <c r="EGP208" s="223"/>
      <c r="EGQ208" s="223"/>
      <c r="EGR208" s="223"/>
      <c r="EGS208" s="223"/>
      <c r="EGT208" s="223"/>
      <c r="EGU208" s="223"/>
      <c r="EGV208" s="223"/>
      <c r="EGW208" s="223"/>
      <c r="EGX208" s="223"/>
      <c r="EGY208" s="223"/>
      <c r="EGZ208" s="223"/>
      <c r="EHA208" s="223"/>
      <c r="EHB208" s="223"/>
      <c r="EHC208" s="223"/>
      <c r="EHD208" s="223"/>
      <c r="EHE208" s="223"/>
      <c r="EHF208" s="223"/>
      <c r="EHG208" s="223"/>
      <c r="EHH208" s="223"/>
      <c r="EHI208" s="223"/>
      <c r="EHJ208" s="223"/>
      <c r="EHK208" s="223"/>
      <c r="EHL208" s="223"/>
      <c r="EHM208" s="223"/>
      <c r="EHN208" s="223"/>
      <c r="EHO208" s="223"/>
      <c r="EHP208" s="223"/>
      <c r="EHQ208" s="223"/>
      <c r="EHR208" s="223"/>
      <c r="EHS208" s="223"/>
      <c r="EHT208" s="223"/>
      <c r="EHU208" s="223"/>
      <c r="EHV208" s="223"/>
      <c r="EHW208" s="223"/>
      <c r="EHX208" s="223"/>
      <c r="EHY208" s="223"/>
      <c r="EHZ208" s="223"/>
      <c r="EIA208" s="223"/>
      <c r="EIB208" s="223"/>
      <c r="EIC208" s="223"/>
      <c r="EID208" s="223"/>
      <c r="EIE208" s="223"/>
      <c r="EIF208" s="223"/>
      <c r="EIG208" s="223"/>
      <c r="EIH208" s="223"/>
      <c r="EII208" s="223"/>
      <c r="EIJ208" s="223"/>
      <c r="EIK208" s="223"/>
      <c r="EIL208" s="223"/>
      <c r="EIM208" s="223"/>
      <c r="EIN208" s="223"/>
      <c r="EIO208" s="223"/>
      <c r="EIP208" s="223"/>
      <c r="EIQ208" s="223"/>
      <c r="EIR208" s="223"/>
      <c r="EIS208" s="223"/>
      <c r="EIT208" s="223"/>
      <c r="EIU208" s="223"/>
      <c r="EIV208" s="223"/>
      <c r="EIW208" s="223"/>
      <c r="EIX208" s="223"/>
      <c r="EIY208" s="223"/>
      <c r="EIZ208" s="223"/>
      <c r="EJA208" s="223"/>
      <c r="EJB208" s="223"/>
      <c r="EJC208" s="223"/>
      <c r="EJD208" s="223"/>
      <c r="EJE208" s="223"/>
      <c r="EJF208" s="223"/>
      <c r="EJG208" s="223"/>
      <c r="EJH208" s="223"/>
      <c r="EJI208" s="223"/>
      <c r="EJJ208" s="223"/>
      <c r="EJK208" s="223"/>
      <c r="EJL208" s="223"/>
      <c r="EJM208" s="223"/>
      <c r="EJN208" s="223"/>
      <c r="EJO208" s="223"/>
      <c r="EJP208" s="223"/>
      <c r="EJQ208" s="223"/>
      <c r="EJR208" s="223"/>
      <c r="EJS208" s="223"/>
      <c r="EJT208" s="223"/>
      <c r="EJU208" s="223"/>
      <c r="EJV208" s="223"/>
      <c r="EJW208" s="223"/>
      <c r="EJX208" s="223"/>
      <c r="EJY208" s="223"/>
      <c r="EJZ208" s="223"/>
      <c r="EKA208" s="223"/>
      <c r="EKB208" s="223"/>
      <c r="EKC208" s="223"/>
      <c r="EKD208" s="223"/>
      <c r="EKE208" s="223"/>
      <c r="EKF208" s="223"/>
      <c r="EKG208" s="223"/>
      <c r="EKH208" s="223"/>
      <c r="EKI208" s="223"/>
      <c r="EKJ208" s="223"/>
      <c r="EKK208" s="223"/>
      <c r="EKL208" s="223"/>
      <c r="EKM208" s="223"/>
      <c r="EKN208" s="223"/>
      <c r="EKO208" s="223"/>
      <c r="EKP208" s="223"/>
      <c r="EKQ208" s="223"/>
      <c r="EKR208" s="223"/>
      <c r="EKS208" s="223"/>
      <c r="EKT208" s="223"/>
      <c r="EKU208" s="223"/>
      <c r="EKV208" s="223"/>
      <c r="EKW208" s="223"/>
      <c r="EKX208" s="223"/>
      <c r="EKY208" s="223"/>
      <c r="EKZ208" s="223"/>
      <c r="ELA208" s="223"/>
      <c r="ELB208" s="223"/>
      <c r="ELC208" s="223"/>
      <c r="ELD208" s="223"/>
      <c r="ELE208" s="223"/>
      <c r="ELF208" s="223"/>
      <c r="ELG208" s="223"/>
      <c r="ELH208" s="223"/>
      <c r="ELI208" s="223"/>
      <c r="ELJ208" s="223"/>
      <c r="ELK208" s="223"/>
      <c r="ELL208" s="223"/>
      <c r="ELM208" s="223"/>
      <c r="ELN208" s="223"/>
      <c r="ELO208" s="223"/>
      <c r="ELP208" s="223"/>
      <c r="ELQ208" s="223"/>
      <c r="ELR208" s="223"/>
      <c r="ELS208" s="223"/>
      <c r="ELT208" s="223"/>
      <c r="ELU208" s="223"/>
      <c r="ELV208" s="223"/>
      <c r="ELW208" s="223"/>
      <c r="ELX208" s="223"/>
      <c r="ELY208" s="223"/>
      <c r="ELZ208" s="223"/>
      <c r="EMA208" s="223"/>
      <c r="EMB208" s="223"/>
      <c r="EMC208" s="223"/>
      <c r="EMD208" s="223"/>
      <c r="EME208" s="223"/>
      <c r="EMF208" s="223"/>
      <c r="EMG208" s="223"/>
      <c r="EMH208" s="223"/>
      <c r="EMI208" s="223"/>
      <c r="EMJ208" s="223"/>
      <c r="EMK208" s="223"/>
      <c r="EML208" s="223"/>
      <c r="EMM208" s="223"/>
      <c r="EMN208" s="223"/>
      <c r="EMO208" s="223"/>
      <c r="EMP208" s="223"/>
      <c r="EMQ208" s="223"/>
      <c r="EMR208" s="223"/>
      <c r="EMS208" s="223"/>
      <c r="EMT208" s="223"/>
      <c r="EMU208" s="223"/>
      <c r="EMV208" s="223"/>
      <c r="EMW208" s="223"/>
      <c r="EMX208" s="223"/>
      <c r="EMY208" s="223"/>
      <c r="EMZ208" s="223"/>
      <c r="ENA208" s="223"/>
      <c r="ENB208" s="223"/>
      <c r="ENC208" s="223"/>
      <c r="END208" s="223"/>
      <c r="ENE208" s="223"/>
      <c r="ENF208" s="223"/>
      <c r="ENG208" s="223"/>
      <c r="ENH208" s="223"/>
      <c r="ENI208" s="223"/>
      <c r="ENJ208" s="223"/>
      <c r="ENK208" s="223"/>
      <c r="ENL208" s="223"/>
      <c r="ENM208" s="223"/>
      <c r="ENN208" s="223"/>
      <c r="ENO208" s="223"/>
      <c r="ENP208" s="223"/>
      <c r="ENQ208" s="223"/>
      <c r="ENR208" s="223"/>
      <c r="ENS208" s="223"/>
      <c r="ENT208" s="223"/>
      <c r="ENU208" s="223"/>
      <c r="ENV208" s="223"/>
      <c r="ENW208" s="223"/>
      <c r="ENX208" s="223"/>
      <c r="ENY208" s="223"/>
      <c r="ENZ208" s="223"/>
      <c r="EOA208" s="223"/>
      <c r="EOB208" s="223"/>
      <c r="EOC208" s="223"/>
      <c r="EOD208" s="223"/>
      <c r="EOE208" s="223"/>
      <c r="EOF208" s="223"/>
      <c r="EOG208" s="223"/>
      <c r="EOH208" s="223"/>
      <c r="EOI208" s="223"/>
      <c r="EOJ208" s="223"/>
      <c r="EOK208" s="223"/>
      <c r="EOL208" s="223"/>
      <c r="EOM208" s="223"/>
      <c r="EON208" s="223"/>
      <c r="EOO208" s="223"/>
      <c r="EOP208" s="223"/>
      <c r="EOQ208" s="223"/>
      <c r="EOR208" s="223"/>
      <c r="EOS208" s="223"/>
      <c r="EOT208" s="223"/>
      <c r="EOU208" s="223"/>
      <c r="EOV208" s="223"/>
      <c r="EOW208" s="223"/>
      <c r="EOX208" s="223"/>
      <c r="EOY208" s="223"/>
      <c r="EOZ208" s="223"/>
      <c r="EPA208" s="223"/>
      <c r="EPB208" s="223"/>
      <c r="EPC208" s="223"/>
      <c r="EPD208" s="223"/>
      <c r="EPE208" s="223"/>
      <c r="EPF208" s="223"/>
      <c r="EPG208" s="223"/>
      <c r="EPH208" s="223"/>
      <c r="EPI208" s="223"/>
      <c r="EPJ208" s="223"/>
      <c r="EPK208" s="223"/>
      <c r="EPL208" s="223"/>
      <c r="EPM208" s="223"/>
      <c r="EPN208" s="223"/>
      <c r="EPO208" s="223"/>
      <c r="EPP208" s="223"/>
      <c r="EPQ208" s="223"/>
      <c r="EPR208" s="223"/>
      <c r="EPS208" s="223"/>
      <c r="EPT208" s="223"/>
      <c r="EPU208" s="223"/>
      <c r="EPV208" s="223"/>
      <c r="EPW208" s="223"/>
      <c r="EPX208" s="223"/>
      <c r="EPY208" s="223"/>
      <c r="EPZ208" s="223"/>
      <c r="EQA208" s="223"/>
      <c r="EQB208" s="223"/>
      <c r="EQC208" s="223"/>
      <c r="EQD208" s="223"/>
      <c r="EQE208" s="223"/>
      <c r="EQF208" s="223"/>
      <c r="EQG208" s="223"/>
      <c r="EQH208" s="223"/>
      <c r="EQI208" s="223"/>
      <c r="EQJ208" s="223"/>
      <c r="EQK208" s="223"/>
      <c r="EQL208" s="223"/>
      <c r="EQM208" s="223"/>
      <c r="EQN208" s="223"/>
      <c r="EQO208" s="223"/>
      <c r="EQP208" s="223"/>
      <c r="EQQ208" s="223"/>
      <c r="EQR208" s="223"/>
      <c r="EQS208" s="223"/>
      <c r="EQT208" s="223"/>
      <c r="EQU208" s="223"/>
      <c r="EQV208" s="223"/>
      <c r="EQW208" s="223"/>
      <c r="EQX208" s="223"/>
      <c r="EQY208" s="223"/>
      <c r="EQZ208" s="223"/>
      <c r="ERA208" s="223"/>
      <c r="ERB208" s="223"/>
      <c r="ERC208" s="223"/>
      <c r="ERD208" s="223"/>
      <c r="ERE208" s="223"/>
      <c r="ERF208" s="223"/>
      <c r="ERG208" s="223"/>
      <c r="ERH208" s="223"/>
      <c r="ERI208" s="223"/>
      <c r="ERJ208" s="223"/>
      <c r="ERK208" s="223"/>
      <c r="ERL208" s="223"/>
      <c r="ERM208" s="223"/>
      <c r="ERN208" s="223"/>
      <c r="ERO208" s="223"/>
      <c r="ERP208" s="223"/>
      <c r="ERQ208" s="223"/>
      <c r="ERR208" s="223"/>
      <c r="ERS208" s="223"/>
      <c r="ERT208" s="223"/>
      <c r="ERU208" s="223"/>
      <c r="ERV208" s="223"/>
      <c r="ERW208" s="223"/>
      <c r="ERX208" s="223"/>
      <c r="ERY208" s="223"/>
      <c r="ERZ208" s="223"/>
      <c r="ESA208" s="223"/>
      <c r="ESB208" s="223"/>
      <c r="ESC208" s="223"/>
      <c r="ESD208" s="223"/>
      <c r="ESE208" s="223"/>
      <c r="ESF208" s="223"/>
      <c r="ESG208" s="223"/>
      <c r="ESH208" s="223"/>
      <c r="ESI208" s="223"/>
      <c r="ESJ208" s="223"/>
      <c r="ESK208" s="223"/>
      <c r="ESL208" s="223"/>
      <c r="ESM208" s="223"/>
      <c r="ESN208" s="223"/>
      <c r="ESO208" s="223"/>
      <c r="ESP208" s="223"/>
      <c r="ESQ208" s="223"/>
      <c r="ESR208" s="223"/>
      <c r="ESS208" s="223"/>
      <c r="EST208" s="223"/>
      <c r="ESU208" s="223"/>
      <c r="ESV208" s="223"/>
      <c r="ESW208" s="223"/>
      <c r="ESX208" s="223"/>
      <c r="ESY208" s="223"/>
      <c r="ESZ208" s="223"/>
      <c r="ETA208" s="223"/>
      <c r="ETB208" s="223"/>
      <c r="ETC208" s="223"/>
      <c r="ETD208" s="223"/>
      <c r="ETE208" s="223"/>
      <c r="ETF208" s="223"/>
      <c r="ETG208" s="223"/>
      <c r="ETH208" s="223"/>
      <c r="ETI208" s="223"/>
      <c r="ETJ208" s="223"/>
      <c r="ETK208" s="223"/>
      <c r="ETL208" s="223"/>
      <c r="ETM208" s="223"/>
      <c r="ETN208" s="223"/>
      <c r="ETO208" s="223"/>
      <c r="ETP208" s="223"/>
      <c r="ETQ208" s="223"/>
      <c r="ETR208" s="223"/>
      <c r="ETS208" s="223"/>
      <c r="ETT208" s="223"/>
      <c r="ETU208" s="223"/>
      <c r="ETV208" s="223"/>
      <c r="ETW208" s="223"/>
      <c r="ETX208" s="223"/>
      <c r="ETY208" s="223"/>
      <c r="ETZ208" s="223"/>
      <c r="EUA208" s="223"/>
      <c r="EUB208" s="223"/>
      <c r="EUC208" s="223"/>
      <c r="EUD208" s="223"/>
      <c r="EUE208" s="223"/>
      <c r="EUF208" s="223"/>
      <c r="EUG208" s="223"/>
      <c r="EUH208" s="223"/>
      <c r="EUI208" s="223"/>
      <c r="EUJ208" s="223"/>
      <c r="EUK208" s="223"/>
      <c r="EUL208" s="223"/>
      <c r="EUM208" s="223"/>
      <c r="EUN208" s="223"/>
      <c r="EUO208" s="223"/>
      <c r="EUP208" s="223"/>
      <c r="EUQ208" s="223"/>
      <c r="EUR208" s="223"/>
      <c r="EUS208" s="223"/>
      <c r="EUT208" s="223"/>
      <c r="EUU208" s="223"/>
      <c r="EUV208" s="223"/>
      <c r="EUW208" s="223"/>
      <c r="EUX208" s="223"/>
      <c r="EUY208" s="223"/>
      <c r="EUZ208" s="223"/>
      <c r="EVA208" s="223"/>
      <c r="EVB208" s="223"/>
      <c r="EVC208" s="223"/>
      <c r="EVD208" s="223"/>
      <c r="EVE208" s="223"/>
      <c r="EVF208" s="223"/>
      <c r="EVG208" s="223"/>
      <c r="EVH208" s="223"/>
      <c r="EVI208" s="223"/>
      <c r="EVJ208" s="223"/>
      <c r="EVK208" s="223"/>
      <c r="EVL208" s="223"/>
      <c r="EVM208" s="223"/>
      <c r="EVN208" s="223"/>
      <c r="EVO208" s="223"/>
      <c r="EVP208" s="223"/>
      <c r="EVQ208" s="223"/>
      <c r="EVR208" s="223"/>
      <c r="EVS208" s="223"/>
      <c r="EVT208" s="223"/>
      <c r="EVU208" s="223"/>
      <c r="EVV208" s="223"/>
      <c r="EVW208" s="223"/>
      <c r="EVX208" s="223"/>
      <c r="EVY208" s="223"/>
      <c r="EVZ208" s="223"/>
      <c r="EWA208" s="223"/>
      <c r="EWB208" s="223"/>
      <c r="EWC208" s="223"/>
      <c r="EWD208" s="223"/>
      <c r="EWE208" s="223"/>
      <c r="EWF208" s="223"/>
      <c r="EWG208" s="223"/>
      <c r="EWH208" s="223"/>
      <c r="EWI208" s="223"/>
      <c r="EWJ208" s="223"/>
      <c r="EWK208" s="223"/>
      <c r="EWL208" s="223"/>
      <c r="EWM208" s="223"/>
      <c r="EWN208" s="223"/>
      <c r="EWO208" s="223"/>
      <c r="EWP208" s="223"/>
      <c r="EWQ208" s="223"/>
      <c r="EWR208" s="223"/>
      <c r="EWS208" s="223"/>
      <c r="EWT208" s="223"/>
      <c r="EWU208" s="223"/>
      <c r="EWV208" s="223"/>
      <c r="EWW208" s="223"/>
      <c r="EWX208" s="223"/>
      <c r="EWY208" s="223"/>
      <c r="EWZ208" s="223"/>
      <c r="EXA208" s="223"/>
      <c r="EXB208" s="223"/>
      <c r="EXC208" s="223"/>
      <c r="EXD208" s="223"/>
      <c r="EXE208" s="223"/>
      <c r="EXF208" s="223"/>
      <c r="EXG208" s="223"/>
      <c r="EXH208" s="223"/>
      <c r="EXI208" s="223"/>
      <c r="EXJ208" s="223"/>
      <c r="EXK208" s="223"/>
      <c r="EXL208" s="223"/>
      <c r="EXM208" s="223"/>
      <c r="EXN208" s="223"/>
      <c r="EXO208" s="223"/>
      <c r="EXP208" s="223"/>
      <c r="EXQ208" s="223"/>
      <c r="EXR208" s="223"/>
      <c r="EXS208" s="223"/>
      <c r="EXT208" s="223"/>
      <c r="EXU208" s="223"/>
      <c r="EXV208" s="223"/>
      <c r="EXW208" s="223"/>
      <c r="EXX208" s="223"/>
      <c r="EXY208" s="223"/>
      <c r="EXZ208" s="223"/>
      <c r="EYA208" s="223"/>
      <c r="EYB208" s="223"/>
      <c r="EYC208" s="223"/>
      <c r="EYD208" s="223"/>
      <c r="EYE208" s="223"/>
      <c r="EYF208" s="223"/>
      <c r="EYG208" s="223"/>
      <c r="EYH208" s="223"/>
      <c r="EYI208" s="223"/>
      <c r="EYJ208" s="223"/>
      <c r="EYK208" s="223"/>
      <c r="EYL208" s="223"/>
      <c r="EYM208" s="223"/>
      <c r="EYN208" s="223"/>
      <c r="EYO208" s="223"/>
      <c r="EYP208" s="223"/>
      <c r="EYQ208" s="223"/>
      <c r="EYR208" s="223"/>
      <c r="EYS208" s="223"/>
      <c r="EYT208" s="223"/>
      <c r="EYU208" s="223"/>
      <c r="EYV208" s="223"/>
      <c r="EYW208" s="223"/>
      <c r="EYX208" s="223"/>
      <c r="EYY208" s="223"/>
      <c r="EYZ208" s="223"/>
      <c r="EZA208" s="223"/>
      <c r="EZB208" s="223"/>
      <c r="EZC208" s="223"/>
      <c r="EZD208" s="223"/>
      <c r="EZE208" s="223"/>
      <c r="EZF208" s="223"/>
      <c r="EZG208" s="223"/>
      <c r="EZH208" s="223"/>
      <c r="EZI208" s="223"/>
      <c r="EZJ208" s="223"/>
      <c r="EZK208" s="223"/>
      <c r="EZL208" s="223"/>
      <c r="EZM208" s="223"/>
      <c r="EZN208" s="223"/>
      <c r="EZO208" s="223"/>
      <c r="EZP208" s="223"/>
      <c r="EZQ208" s="223"/>
      <c r="EZR208" s="223"/>
      <c r="EZS208" s="223"/>
      <c r="EZT208" s="223"/>
      <c r="EZU208" s="223"/>
      <c r="EZV208" s="223"/>
      <c r="EZW208" s="223"/>
      <c r="EZX208" s="223"/>
      <c r="EZY208" s="223"/>
      <c r="EZZ208" s="223"/>
      <c r="FAA208" s="223"/>
      <c r="FAB208" s="223"/>
      <c r="FAC208" s="223"/>
      <c r="FAD208" s="223"/>
      <c r="FAE208" s="223"/>
      <c r="FAF208" s="223"/>
      <c r="FAG208" s="223"/>
      <c r="FAH208" s="223"/>
      <c r="FAI208" s="223"/>
      <c r="FAJ208" s="223"/>
      <c r="FAK208" s="223"/>
      <c r="FAL208" s="223"/>
      <c r="FAM208" s="223"/>
      <c r="FAN208" s="223"/>
      <c r="FAO208" s="223"/>
      <c r="FAP208" s="223"/>
      <c r="FAQ208" s="223"/>
      <c r="FAR208" s="223"/>
      <c r="FAS208" s="223"/>
      <c r="FAT208" s="223"/>
      <c r="FAU208" s="223"/>
      <c r="FAV208" s="223"/>
      <c r="FAW208" s="223"/>
      <c r="FAX208" s="223"/>
      <c r="FAY208" s="223"/>
      <c r="FAZ208" s="223"/>
      <c r="FBA208" s="223"/>
      <c r="FBB208" s="223"/>
      <c r="FBC208" s="223"/>
      <c r="FBD208" s="223"/>
      <c r="FBE208" s="223"/>
      <c r="FBF208" s="223"/>
      <c r="FBG208" s="223"/>
      <c r="FBH208" s="223"/>
      <c r="FBI208" s="223"/>
      <c r="FBJ208" s="223"/>
      <c r="FBK208" s="223"/>
      <c r="FBL208" s="223"/>
      <c r="FBM208" s="223"/>
      <c r="FBN208" s="223"/>
      <c r="FBO208" s="223"/>
      <c r="FBP208" s="223"/>
      <c r="FBQ208" s="223"/>
      <c r="FBR208" s="223"/>
      <c r="FBS208" s="223"/>
      <c r="FBT208" s="223"/>
      <c r="FBU208" s="223"/>
      <c r="FBV208" s="223"/>
      <c r="FBW208" s="223"/>
      <c r="FBX208" s="223"/>
      <c r="FBY208" s="223"/>
      <c r="FBZ208" s="223"/>
      <c r="FCA208" s="223"/>
      <c r="FCB208" s="223"/>
      <c r="FCC208" s="223"/>
      <c r="FCD208" s="223"/>
      <c r="FCE208" s="223"/>
      <c r="FCF208" s="223"/>
      <c r="FCG208" s="223"/>
      <c r="FCH208" s="223"/>
      <c r="FCI208" s="223"/>
      <c r="FCJ208" s="223"/>
      <c r="FCK208" s="223"/>
      <c r="FCL208" s="223"/>
      <c r="FCM208" s="223"/>
      <c r="FCN208" s="223"/>
      <c r="FCO208" s="223"/>
      <c r="FCP208" s="223"/>
      <c r="FCQ208" s="223"/>
      <c r="FCR208" s="223"/>
      <c r="FCS208" s="223"/>
      <c r="FCT208" s="223"/>
      <c r="FCU208" s="223"/>
      <c r="FCV208" s="223"/>
      <c r="FCW208" s="223"/>
      <c r="FCX208" s="223"/>
      <c r="FCY208" s="223"/>
      <c r="FCZ208" s="223"/>
      <c r="FDA208" s="223"/>
      <c r="FDB208" s="223"/>
      <c r="FDC208" s="223"/>
      <c r="FDD208" s="223"/>
      <c r="FDE208" s="223"/>
      <c r="FDF208" s="223"/>
      <c r="FDG208" s="223"/>
      <c r="FDH208" s="223"/>
      <c r="FDI208" s="223"/>
      <c r="FDJ208" s="223"/>
      <c r="FDK208" s="223"/>
      <c r="FDL208" s="223"/>
      <c r="FDM208" s="223"/>
      <c r="FDN208" s="223"/>
      <c r="FDO208" s="223"/>
      <c r="FDP208" s="223"/>
      <c r="FDQ208" s="223"/>
      <c r="FDR208" s="223"/>
      <c r="FDS208" s="223"/>
      <c r="FDT208" s="223"/>
      <c r="FDU208" s="223"/>
      <c r="FDV208" s="223"/>
      <c r="FDW208" s="223"/>
      <c r="FDX208" s="223"/>
      <c r="FDY208" s="223"/>
      <c r="FDZ208" s="223"/>
      <c r="FEA208" s="223"/>
      <c r="FEB208" s="223"/>
      <c r="FEC208" s="223"/>
      <c r="FED208" s="223"/>
      <c r="FEE208" s="223"/>
      <c r="FEF208" s="223"/>
      <c r="FEG208" s="223"/>
      <c r="FEH208" s="223"/>
      <c r="FEI208" s="223"/>
      <c r="FEJ208" s="223"/>
      <c r="FEK208" s="223"/>
      <c r="FEL208" s="223"/>
      <c r="FEM208" s="223"/>
      <c r="FEN208" s="223"/>
      <c r="FEO208" s="223"/>
      <c r="FEP208" s="223"/>
      <c r="FEQ208" s="223"/>
      <c r="FER208" s="223"/>
      <c r="FES208" s="223"/>
      <c r="FET208" s="223"/>
      <c r="FEU208" s="223"/>
      <c r="FEV208" s="223"/>
      <c r="FEW208" s="223"/>
      <c r="FEX208" s="223"/>
      <c r="FEY208" s="223"/>
      <c r="FEZ208" s="223"/>
      <c r="FFA208" s="223"/>
      <c r="FFB208" s="223"/>
      <c r="FFC208" s="223"/>
      <c r="FFD208" s="223"/>
      <c r="FFE208" s="223"/>
      <c r="FFF208" s="223"/>
      <c r="FFG208" s="223"/>
      <c r="FFH208" s="223"/>
      <c r="FFI208" s="223"/>
      <c r="FFJ208" s="223"/>
      <c r="FFK208" s="223"/>
      <c r="FFL208" s="223"/>
      <c r="FFM208" s="223"/>
      <c r="FFN208" s="223"/>
      <c r="FFO208" s="223"/>
      <c r="FFP208" s="223"/>
      <c r="FFQ208" s="223"/>
      <c r="FFR208" s="223"/>
      <c r="FFS208" s="223"/>
      <c r="FFT208" s="223"/>
      <c r="FFU208" s="223"/>
      <c r="FFV208" s="223"/>
      <c r="FFW208" s="223"/>
      <c r="FFX208" s="223"/>
      <c r="FFY208" s="223"/>
      <c r="FFZ208" s="223"/>
      <c r="FGA208" s="223"/>
      <c r="FGB208" s="223"/>
      <c r="FGC208" s="223"/>
      <c r="FGD208" s="223"/>
      <c r="FGE208" s="223"/>
      <c r="FGF208" s="223"/>
      <c r="FGG208" s="223"/>
      <c r="FGH208" s="223"/>
      <c r="FGI208" s="223"/>
      <c r="FGJ208" s="223"/>
      <c r="FGK208" s="223"/>
      <c r="FGL208" s="223"/>
      <c r="FGM208" s="223"/>
      <c r="FGN208" s="223"/>
      <c r="FGO208" s="223"/>
      <c r="FGP208" s="223"/>
      <c r="FGQ208" s="223"/>
      <c r="FGR208" s="223"/>
      <c r="FGS208" s="223"/>
      <c r="FGT208" s="223"/>
      <c r="FGU208" s="223"/>
      <c r="FGV208" s="223"/>
      <c r="FGW208" s="223"/>
      <c r="FGX208" s="223"/>
      <c r="FGY208" s="223"/>
      <c r="FGZ208" s="223"/>
      <c r="FHA208" s="223"/>
      <c r="FHB208" s="223"/>
      <c r="FHC208" s="223"/>
      <c r="FHD208" s="223"/>
      <c r="FHE208" s="223"/>
      <c r="FHF208" s="223"/>
      <c r="FHG208" s="223"/>
      <c r="FHH208" s="223"/>
      <c r="FHI208" s="223"/>
      <c r="FHJ208" s="223"/>
      <c r="FHK208" s="223"/>
      <c r="FHL208" s="223"/>
      <c r="FHM208" s="223"/>
      <c r="FHN208" s="223"/>
      <c r="FHO208" s="223"/>
      <c r="FHP208" s="223"/>
      <c r="FHQ208" s="223"/>
      <c r="FHR208" s="223"/>
      <c r="FHS208" s="223"/>
      <c r="FHT208" s="223"/>
      <c r="FHU208" s="223"/>
      <c r="FHV208" s="223"/>
      <c r="FHW208" s="223"/>
      <c r="FHX208" s="223"/>
      <c r="FHY208" s="223"/>
      <c r="FHZ208" s="223"/>
      <c r="FIA208" s="223"/>
      <c r="FIB208" s="223"/>
      <c r="FIC208" s="223"/>
      <c r="FID208" s="223"/>
      <c r="FIE208" s="223"/>
      <c r="FIF208" s="223"/>
      <c r="FIG208" s="223"/>
      <c r="FIH208" s="223"/>
      <c r="FII208" s="223"/>
      <c r="FIJ208" s="223"/>
      <c r="FIK208" s="223"/>
      <c r="FIL208" s="223"/>
      <c r="FIM208" s="223"/>
      <c r="FIN208" s="223"/>
      <c r="FIO208" s="223"/>
      <c r="FIP208" s="223"/>
      <c r="FIQ208" s="223"/>
      <c r="FIR208" s="223"/>
      <c r="FIS208" s="223"/>
      <c r="FIT208" s="223"/>
      <c r="FIU208" s="223"/>
      <c r="FIV208" s="223"/>
      <c r="FIW208" s="223"/>
      <c r="FIX208" s="223"/>
      <c r="FIY208" s="223"/>
      <c r="FIZ208" s="223"/>
      <c r="FJA208" s="223"/>
      <c r="FJB208" s="223"/>
      <c r="FJC208" s="223"/>
      <c r="FJD208" s="223"/>
      <c r="FJE208" s="223"/>
      <c r="FJF208" s="223"/>
      <c r="FJG208" s="223"/>
      <c r="FJH208" s="223"/>
      <c r="FJI208" s="223"/>
      <c r="FJJ208" s="223"/>
      <c r="FJK208" s="223"/>
      <c r="FJL208" s="223"/>
      <c r="FJM208" s="223"/>
      <c r="FJN208" s="223"/>
      <c r="FJO208" s="223"/>
      <c r="FJP208" s="223"/>
      <c r="FJQ208" s="223"/>
      <c r="FJR208" s="223"/>
      <c r="FJS208" s="223"/>
      <c r="FJT208" s="223"/>
      <c r="FJU208" s="223"/>
      <c r="FJV208" s="223"/>
      <c r="FJW208" s="223"/>
      <c r="FJX208" s="223"/>
      <c r="FJY208" s="223"/>
      <c r="FJZ208" s="223"/>
      <c r="FKA208" s="223"/>
      <c r="FKB208" s="223"/>
      <c r="FKC208" s="223"/>
      <c r="FKD208" s="223"/>
      <c r="FKE208" s="223"/>
      <c r="FKF208" s="223"/>
      <c r="FKG208" s="223"/>
      <c r="FKH208" s="223"/>
      <c r="FKI208" s="223"/>
      <c r="FKJ208" s="223"/>
      <c r="FKK208" s="223"/>
      <c r="FKL208" s="223"/>
      <c r="FKM208" s="223"/>
      <c r="FKN208" s="223"/>
      <c r="FKO208" s="223"/>
      <c r="FKP208" s="223"/>
      <c r="FKQ208" s="223"/>
      <c r="FKR208" s="223"/>
      <c r="FKS208" s="223"/>
      <c r="FKT208" s="223"/>
      <c r="FKU208" s="223"/>
      <c r="FKV208" s="223"/>
      <c r="FKW208" s="223"/>
      <c r="FKX208" s="223"/>
      <c r="FKY208" s="223"/>
      <c r="FKZ208" s="223"/>
      <c r="FLA208" s="223"/>
      <c r="FLB208" s="223"/>
      <c r="FLC208" s="223"/>
      <c r="FLD208" s="223"/>
      <c r="FLE208" s="223"/>
      <c r="FLF208" s="223"/>
      <c r="FLG208" s="223"/>
      <c r="FLH208" s="223"/>
      <c r="FLI208" s="223"/>
      <c r="FLJ208" s="223"/>
      <c r="FLK208" s="223"/>
      <c r="FLL208" s="223"/>
      <c r="FLM208" s="223"/>
      <c r="FLN208" s="223"/>
      <c r="FLO208" s="223"/>
      <c r="FLP208" s="223"/>
      <c r="FLQ208" s="223"/>
      <c r="FLR208" s="223"/>
      <c r="FLS208" s="223"/>
      <c r="FLT208" s="223"/>
      <c r="FLU208" s="223"/>
      <c r="FLV208" s="223"/>
      <c r="FLW208" s="223"/>
      <c r="FLX208" s="223"/>
      <c r="FLY208" s="223"/>
      <c r="FLZ208" s="223"/>
      <c r="FMA208" s="223"/>
      <c r="FMB208" s="223"/>
      <c r="FMC208" s="223"/>
      <c r="FMD208" s="223"/>
      <c r="FME208" s="223"/>
      <c r="FMF208" s="223"/>
      <c r="FMG208" s="223"/>
      <c r="FMH208" s="223"/>
      <c r="FMI208" s="223"/>
      <c r="FMJ208" s="223"/>
      <c r="FMK208" s="223"/>
      <c r="FML208" s="223"/>
      <c r="FMM208" s="223"/>
      <c r="FMN208" s="223"/>
      <c r="FMO208" s="223"/>
      <c r="FMP208" s="223"/>
      <c r="FMQ208" s="223"/>
      <c r="FMR208" s="223"/>
      <c r="FMS208" s="223"/>
      <c r="FMT208" s="223"/>
      <c r="FMU208" s="223"/>
      <c r="FMV208" s="223"/>
      <c r="FMW208" s="223"/>
      <c r="FMX208" s="223"/>
      <c r="FMY208" s="223"/>
      <c r="FMZ208" s="223"/>
      <c r="FNA208" s="223"/>
      <c r="FNB208" s="223"/>
      <c r="FNC208" s="223"/>
      <c r="FND208" s="223"/>
      <c r="FNE208" s="223"/>
      <c r="FNF208" s="223"/>
      <c r="FNG208" s="223"/>
      <c r="FNH208" s="223"/>
      <c r="FNI208" s="223"/>
      <c r="FNJ208" s="223"/>
      <c r="FNK208" s="223"/>
      <c r="FNL208" s="223"/>
      <c r="FNM208" s="223"/>
      <c r="FNN208" s="223"/>
      <c r="FNO208" s="223"/>
      <c r="FNP208" s="223"/>
      <c r="FNQ208" s="223"/>
      <c r="FNR208" s="223"/>
      <c r="FNS208" s="223"/>
      <c r="FNT208" s="223"/>
      <c r="FNU208" s="223"/>
      <c r="FNV208" s="223"/>
      <c r="FNW208" s="223"/>
      <c r="FNX208" s="223"/>
      <c r="FNY208" s="223"/>
      <c r="FNZ208" s="223"/>
      <c r="FOA208" s="223"/>
      <c r="FOB208" s="223"/>
      <c r="FOC208" s="223"/>
      <c r="FOD208" s="223"/>
      <c r="FOE208" s="223"/>
      <c r="FOF208" s="223"/>
      <c r="FOG208" s="223"/>
      <c r="FOH208" s="223"/>
      <c r="FOI208" s="223"/>
      <c r="FOJ208" s="223"/>
      <c r="FOK208" s="223"/>
      <c r="FOL208" s="223"/>
      <c r="FOM208" s="223"/>
      <c r="FON208" s="223"/>
      <c r="FOO208" s="223"/>
      <c r="FOP208" s="223"/>
      <c r="FOQ208" s="223"/>
      <c r="FOR208" s="223"/>
      <c r="FOS208" s="223"/>
      <c r="FOT208" s="223"/>
      <c r="FOU208" s="223"/>
      <c r="FOV208" s="223"/>
      <c r="FOW208" s="223"/>
      <c r="FOX208" s="223"/>
      <c r="FOY208" s="223"/>
      <c r="FOZ208" s="223"/>
      <c r="FPA208" s="223"/>
      <c r="FPB208" s="223"/>
      <c r="FPC208" s="223"/>
      <c r="FPD208" s="223"/>
      <c r="FPE208" s="223"/>
      <c r="FPF208" s="223"/>
      <c r="FPG208" s="223"/>
      <c r="FPH208" s="223"/>
      <c r="FPI208" s="223"/>
      <c r="FPJ208" s="223"/>
      <c r="FPK208" s="223"/>
      <c r="FPL208" s="223"/>
      <c r="FPM208" s="223"/>
      <c r="FPN208" s="223"/>
      <c r="FPO208" s="223"/>
      <c r="FPP208" s="223"/>
      <c r="FPQ208" s="223"/>
      <c r="FPR208" s="223"/>
      <c r="FPS208" s="223"/>
      <c r="FPT208" s="223"/>
      <c r="FPU208" s="223"/>
      <c r="FPV208" s="223"/>
      <c r="FPW208" s="223"/>
      <c r="FPX208" s="223"/>
      <c r="FPY208" s="223"/>
      <c r="FPZ208" s="223"/>
      <c r="FQA208" s="223"/>
      <c r="FQB208" s="223"/>
      <c r="FQC208" s="223"/>
      <c r="FQD208" s="223"/>
      <c r="FQE208" s="223"/>
      <c r="FQF208" s="223"/>
      <c r="FQG208" s="223"/>
      <c r="FQH208" s="223"/>
      <c r="FQI208" s="223"/>
      <c r="FQJ208" s="223"/>
      <c r="FQK208" s="223"/>
      <c r="FQL208" s="223"/>
      <c r="FQM208" s="223"/>
      <c r="FQN208" s="223"/>
      <c r="FQO208" s="223"/>
      <c r="FQP208" s="223"/>
      <c r="FQQ208" s="223"/>
      <c r="FQR208" s="223"/>
      <c r="FQS208" s="223"/>
      <c r="FQT208" s="223"/>
      <c r="FQU208" s="223"/>
      <c r="FQV208" s="223"/>
      <c r="FQW208" s="223"/>
      <c r="FQX208" s="223"/>
      <c r="FQY208" s="223"/>
      <c r="FQZ208" s="223"/>
      <c r="FRA208" s="223"/>
      <c r="FRB208" s="223"/>
      <c r="FRC208" s="223"/>
      <c r="FRD208" s="223"/>
      <c r="FRE208" s="223"/>
      <c r="FRF208" s="223"/>
      <c r="FRG208" s="223"/>
      <c r="FRH208" s="223"/>
      <c r="FRI208" s="223"/>
      <c r="FRJ208" s="223"/>
      <c r="FRK208" s="223"/>
      <c r="FRL208" s="223"/>
      <c r="FRM208" s="223"/>
      <c r="FRN208" s="223"/>
      <c r="FRO208" s="223"/>
      <c r="FRP208" s="223"/>
      <c r="FRQ208" s="223"/>
      <c r="FRR208" s="223"/>
      <c r="FRS208" s="223"/>
      <c r="FRT208" s="223"/>
      <c r="FRU208" s="223"/>
      <c r="FRV208" s="223"/>
      <c r="FRW208" s="223"/>
      <c r="FRX208" s="223"/>
      <c r="FRY208" s="223"/>
      <c r="FRZ208" s="223"/>
      <c r="FSA208" s="223"/>
      <c r="FSB208" s="223"/>
      <c r="FSC208" s="223"/>
      <c r="FSD208" s="223"/>
      <c r="FSE208" s="223"/>
      <c r="FSF208" s="223"/>
      <c r="FSG208" s="223"/>
      <c r="FSH208" s="223"/>
      <c r="FSI208" s="223"/>
      <c r="FSJ208" s="223"/>
      <c r="FSK208" s="223"/>
      <c r="FSL208" s="223"/>
      <c r="FSM208" s="223"/>
      <c r="FSN208" s="223"/>
      <c r="FSO208" s="223"/>
      <c r="FSP208" s="223"/>
      <c r="FSQ208" s="223"/>
      <c r="FSR208" s="223"/>
      <c r="FSS208" s="223"/>
      <c r="FST208" s="223"/>
      <c r="FSU208" s="223"/>
      <c r="FSV208" s="223"/>
      <c r="FSW208" s="223"/>
      <c r="FSX208" s="223"/>
      <c r="FSY208" s="223"/>
      <c r="FSZ208" s="223"/>
      <c r="FTA208" s="223"/>
      <c r="FTB208" s="223"/>
      <c r="FTC208" s="223"/>
      <c r="FTD208" s="223"/>
      <c r="FTE208" s="223"/>
      <c r="FTF208" s="223"/>
      <c r="FTG208" s="223"/>
      <c r="FTH208" s="223"/>
      <c r="FTI208" s="223"/>
      <c r="FTJ208" s="223"/>
      <c r="FTK208" s="223"/>
      <c r="FTL208" s="223"/>
      <c r="FTM208" s="223"/>
      <c r="FTN208" s="223"/>
      <c r="FTO208" s="223"/>
      <c r="FTP208" s="223"/>
      <c r="FTQ208" s="223"/>
      <c r="FTR208" s="223"/>
      <c r="FTS208" s="223"/>
      <c r="FTT208" s="223"/>
      <c r="FTU208" s="223"/>
      <c r="FTV208" s="223"/>
      <c r="FTW208" s="223"/>
      <c r="FTX208" s="223"/>
      <c r="FTY208" s="223"/>
      <c r="FTZ208" s="223"/>
      <c r="FUA208" s="223"/>
      <c r="FUB208" s="223"/>
      <c r="FUC208" s="223"/>
      <c r="FUD208" s="223"/>
      <c r="FUE208" s="223"/>
      <c r="FUF208" s="223"/>
      <c r="FUG208" s="223"/>
      <c r="FUH208" s="223"/>
      <c r="FUI208" s="223"/>
      <c r="FUJ208" s="223"/>
      <c r="FUK208" s="223"/>
      <c r="FUL208" s="223"/>
      <c r="FUM208" s="223"/>
      <c r="FUN208" s="223"/>
      <c r="FUO208" s="223"/>
      <c r="FUP208" s="223"/>
      <c r="FUQ208" s="223"/>
      <c r="FUR208" s="223"/>
      <c r="FUS208" s="223"/>
      <c r="FUT208" s="223"/>
      <c r="FUU208" s="223"/>
      <c r="FUV208" s="223"/>
      <c r="FUW208" s="223"/>
      <c r="FUX208" s="223"/>
      <c r="FUY208" s="223"/>
      <c r="FUZ208" s="223"/>
      <c r="FVA208" s="223"/>
      <c r="FVB208" s="223"/>
      <c r="FVC208" s="223"/>
      <c r="FVD208" s="223"/>
      <c r="FVE208" s="223"/>
      <c r="FVF208" s="223"/>
      <c r="FVG208" s="223"/>
      <c r="FVH208" s="223"/>
      <c r="FVI208" s="223"/>
      <c r="FVJ208" s="223"/>
      <c r="FVK208" s="223"/>
      <c r="FVL208" s="223"/>
      <c r="FVM208" s="223"/>
      <c r="FVN208" s="223"/>
      <c r="FVO208" s="223"/>
      <c r="FVP208" s="223"/>
      <c r="FVQ208" s="223"/>
      <c r="FVR208" s="223"/>
      <c r="FVS208" s="223"/>
      <c r="FVT208" s="223"/>
      <c r="FVU208" s="223"/>
      <c r="FVV208" s="223"/>
      <c r="FVW208" s="223"/>
      <c r="FVX208" s="223"/>
      <c r="FVY208" s="223"/>
      <c r="FVZ208" s="223"/>
      <c r="FWA208" s="223"/>
      <c r="FWB208" s="223"/>
      <c r="FWC208" s="223"/>
      <c r="FWD208" s="223"/>
      <c r="FWE208" s="223"/>
      <c r="FWF208" s="223"/>
      <c r="FWG208" s="223"/>
      <c r="FWH208" s="223"/>
      <c r="FWI208" s="223"/>
      <c r="FWJ208" s="223"/>
      <c r="FWK208" s="223"/>
      <c r="FWL208" s="223"/>
      <c r="FWM208" s="223"/>
      <c r="FWN208" s="223"/>
      <c r="FWO208" s="223"/>
      <c r="FWP208" s="223"/>
      <c r="FWQ208" s="223"/>
      <c r="FWR208" s="223"/>
      <c r="FWS208" s="223"/>
      <c r="FWT208" s="223"/>
      <c r="FWU208" s="223"/>
      <c r="FWV208" s="223"/>
      <c r="FWW208" s="223"/>
      <c r="FWX208" s="223"/>
      <c r="FWY208" s="223"/>
      <c r="FWZ208" s="223"/>
      <c r="FXA208" s="223"/>
      <c r="FXB208" s="223"/>
      <c r="FXC208" s="223"/>
      <c r="FXD208" s="223"/>
      <c r="FXE208" s="223"/>
      <c r="FXF208" s="223"/>
      <c r="FXG208" s="223"/>
      <c r="FXH208" s="223"/>
      <c r="FXI208" s="223"/>
      <c r="FXJ208" s="223"/>
      <c r="FXK208" s="223"/>
      <c r="FXL208" s="223"/>
      <c r="FXM208" s="223"/>
      <c r="FXN208" s="223"/>
      <c r="FXO208" s="223"/>
      <c r="FXP208" s="223"/>
      <c r="FXQ208" s="223"/>
      <c r="FXR208" s="223"/>
      <c r="FXS208" s="223"/>
      <c r="FXT208" s="223"/>
      <c r="FXU208" s="223"/>
      <c r="FXV208" s="223"/>
      <c r="FXW208" s="223"/>
      <c r="FXX208" s="223"/>
      <c r="FXY208" s="223"/>
      <c r="FXZ208" s="223"/>
      <c r="FYA208" s="223"/>
      <c r="FYB208" s="223"/>
      <c r="FYC208" s="223"/>
      <c r="FYD208" s="223"/>
      <c r="FYE208" s="223"/>
      <c r="FYF208" s="223"/>
      <c r="FYG208" s="223"/>
      <c r="FYH208" s="223"/>
      <c r="FYI208" s="223"/>
      <c r="FYJ208" s="223"/>
      <c r="FYK208" s="223"/>
      <c r="FYL208" s="223"/>
      <c r="FYM208" s="223"/>
      <c r="FYN208" s="223"/>
      <c r="FYO208" s="223"/>
      <c r="FYP208" s="223"/>
      <c r="FYQ208" s="223"/>
      <c r="FYR208" s="223"/>
      <c r="FYS208" s="223"/>
      <c r="FYT208" s="223"/>
      <c r="FYU208" s="223"/>
      <c r="FYV208" s="223"/>
      <c r="FYW208" s="223"/>
      <c r="FYX208" s="223"/>
      <c r="FYY208" s="223"/>
      <c r="FYZ208" s="223"/>
      <c r="FZA208" s="223"/>
      <c r="FZB208" s="223"/>
      <c r="FZC208" s="223"/>
      <c r="FZD208" s="223"/>
      <c r="FZE208" s="223"/>
      <c r="FZF208" s="223"/>
      <c r="FZG208" s="223"/>
      <c r="FZH208" s="223"/>
      <c r="FZI208" s="223"/>
      <c r="FZJ208" s="223"/>
      <c r="FZK208" s="223"/>
      <c r="FZL208" s="223"/>
      <c r="FZM208" s="223"/>
      <c r="FZN208" s="223"/>
      <c r="FZO208" s="223"/>
      <c r="FZP208" s="223"/>
      <c r="FZQ208" s="223"/>
      <c r="FZR208" s="223"/>
      <c r="FZS208" s="223"/>
      <c r="FZT208" s="223"/>
      <c r="FZU208" s="223"/>
      <c r="FZV208" s="223"/>
      <c r="FZW208" s="223"/>
      <c r="FZX208" s="223"/>
      <c r="FZY208" s="223"/>
      <c r="FZZ208" s="223"/>
      <c r="GAA208" s="223"/>
      <c r="GAB208" s="223"/>
      <c r="GAC208" s="223"/>
      <c r="GAD208" s="223"/>
      <c r="GAE208" s="223"/>
      <c r="GAF208" s="223"/>
      <c r="GAG208" s="223"/>
      <c r="GAH208" s="223"/>
      <c r="GAI208" s="223"/>
      <c r="GAJ208" s="223"/>
      <c r="GAK208" s="223"/>
      <c r="GAL208" s="223"/>
      <c r="GAM208" s="223"/>
      <c r="GAN208" s="223"/>
      <c r="GAO208" s="223"/>
      <c r="GAP208" s="223"/>
      <c r="GAQ208" s="223"/>
      <c r="GAR208" s="223"/>
      <c r="GAS208" s="223"/>
      <c r="GAT208" s="223"/>
      <c r="GAU208" s="223"/>
      <c r="GAV208" s="223"/>
      <c r="GAW208" s="223"/>
      <c r="GAX208" s="223"/>
      <c r="GAY208" s="223"/>
      <c r="GAZ208" s="223"/>
      <c r="GBA208" s="223"/>
      <c r="GBB208" s="223"/>
      <c r="GBC208" s="223"/>
      <c r="GBD208" s="223"/>
      <c r="GBE208" s="223"/>
      <c r="GBF208" s="223"/>
      <c r="GBG208" s="223"/>
      <c r="GBH208" s="223"/>
      <c r="GBI208" s="223"/>
      <c r="GBJ208" s="223"/>
      <c r="GBK208" s="223"/>
      <c r="GBL208" s="223"/>
      <c r="GBM208" s="223"/>
      <c r="GBN208" s="223"/>
      <c r="GBO208" s="223"/>
      <c r="GBP208" s="223"/>
      <c r="GBQ208" s="223"/>
      <c r="GBR208" s="223"/>
      <c r="GBS208" s="223"/>
      <c r="GBT208" s="223"/>
      <c r="GBU208" s="223"/>
      <c r="GBV208" s="223"/>
      <c r="GBW208" s="223"/>
      <c r="GBX208" s="223"/>
      <c r="GBY208" s="223"/>
      <c r="GBZ208" s="223"/>
      <c r="GCA208" s="223"/>
      <c r="GCB208" s="223"/>
      <c r="GCC208" s="223"/>
      <c r="GCD208" s="223"/>
      <c r="GCE208" s="223"/>
      <c r="GCF208" s="223"/>
      <c r="GCG208" s="223"/>
      <c r="GCH208" s="223"/>
      <c r="GCI208" s="223"/>
      <c r="GCJ208" s="223"/>
      <c r="GCK208" s="223"/>
      <c r="GCL208" s="223"/>
      <c r="GCM208" s="223"/>
      <c r="GCN208" s="223"/>
      <c r="GCO208" s="223"/>
      <c r="GCP208" s="223"/>
      <c r="GCQ208" s="223"/>
      <c r="GCR208" s="223"/>
      <c r="GCS208" s="223"/>
      <c r="GCT208" s="223"/>
      <c r="GCU208" s="223"/>
      <c r="GCV208" s="223"/>
      <c r="GCW208" s="223"/>
      <c r="GCX208" s="223"/>
      <c r="GCY208" s="223"/>
      <c r="GCZ208" s="223"/>
      <c r="GDA208" s="223"/>
      <c r="GDB208" s="223"/>
      <c r="GDC208" s="223"/>
      <c r="GDD208" s="223"/>
      <c r="GDE208" s="223"/>
      <c r="GDF208" s="223"/>
      <c r="GDG208" s="223"/>
      <c r="GDH208" s="223"/>
      <c r="GDI208" s="223"/>
      <c r="GDJ208" s="223"/>
      <c r="GDK208" s="223"/>
      <c r="GDL208" s="223"/>
      <c r="GDM208" s="223"/>
      <c r="GDN208" s="223"/>
      <c r="GDO208" s="223"/>
      <c r="GDP208" s="223"/>
      <c r="GDQ208" s="223"/>
      <c r="GDR208" s="223"/>
      <c r="GDS208" s="223"/>
      <c r="GDT208" s="223"/>
      <c r="GDU208" s="223"/>
      <c r="GDV208" s="223"/>
      <c r="GDW208" s="223"/>
      <c r="GDX208" s="223"/>
      <c r="GDY208" s="223"/>
      <c r="GDZ208" s="223"/>
      <c r="GEA208" s="223"/>
      <c r="GEB208" s="223"/>
      <c r="GEC208" s="223"/>
      <c r="GED208" s="223"/>
      <c r="GEE208" s="223"/>
      <c r="GEF208" s="223"/>
      <c r="GEG208" s="223"/>
      <c r="GEH208" s="223"/>
      <c r="GEI208" s="223"/>
      <c r="GEJ208" s="223"/>
      <c r="GEK208" s="223"/>
      <c r="GEL208" s="223"/>
      <c r="GEM208" s="223"/>
      <c r="GEN208" s="223"/>
      <c r="GEO208" s="223"/>
      <c r="GEP208" s="223"/>
      <c r="GEQ208" s="223"/>
      <c r="GER208" s="223"/>
      <c r="GES208" s="223"/>
      <c r="GET208" s="223"/>
      <c r="GEU208" s="223"/>
      <c r="GEV208" s="223"/>
      <c r="GEW208" s="223"/>
      <c r="GEX208" s="223"/>
      <c r="GEY208" s="223"/>
      <c r="GEZ208" s="223"/>
      <c r="GFA208" s="223"/>
      <c r="GFB208" s="223"/>
      <c r="GFC208" s="223"/>
      <c r="GFD208" s="223"/>
      <c r="GFE208" s="223"/>
      <c r="GFF208" s="223"/>
      <c r="GFG208" s="223"/>
      <c r="GFH208" s="223"/>
      <c r="GFI208" s="223"/>
      <c r="GFJ208" s="223"/>
      <c r="GFK208" s="223"/>
      <c r="GFL208" s="223"/>
      <c r="GFM208" s="223"/>
      <c r="GFN208" s="223"/>
      <c r="GFO208" s="223"/>
      <c r="GFP208" s="223"/>
      <c r="GFQ208" s="223"/>
      <c r="GFR208" s="223"/>
      <c r="GFS208" s="223"/>
      <c r="GFT208" s="223"/>
      <c r="GFU208" s="223"/>
      <c r="GFV208" s="223"/>
      <c r="GFW208" s="223"/>
      <c r="GFX208" s="223"/>
      <c r="GFY208" s="223"/>
      <c r="GFZ208" s="223"/>
      <c r="GGA208" s="223"/>
      <c r="GGB208" s="223"/>
      <c r="GGC208" s="223"/>
      <c r="GGD208" s="223"/>
      <c r="GGE208" s="223"/>
      <c r="GGF208" s="223"/>
      <c r="GGG208" s="223"/>
      <c r="GGH208" s="223"/>
      <c r="GGI208" s="223"/>
      <c r="GGJ208" s="223"/>
      <c r="GGK208" s="223"/>
      <c r="GGL208" s="223"/>
      <c r="GGM208" s="223"/>
      <c r="GGN208" s="223"/>
      <c r="GGO208" s="223"/>
      <c r="GGP208" s="223"/>
      <c r="GGQ208" s="223"/>
      <c r="GGR208" s="223"/>
      <c r="GGS208" s="223"/>
      <c r="GGT208" s="223"/>
      <c r="GGU208" s="223"/>
      <c r="GGV208" s="223"/>
      <c r="GGW208" s="223"/>
      <c r="GGX208" s="223"/>
      <c r="GGY208" s="223"/>
      <c r="GGZ208" s="223"/>
      <c r="GHA208" s="223"/>
      <c r="GHB208" s="223"/>
      <c r="GHC208" s="223"/>
      <c r="GHD208" s="223"/>
      <c r="GHE208" s="223"/>
      <c r="GHF208" s="223"/>
      <c r="GHG208" s="223"/>
      <c r="GHH208" s="223"/>
      <c r="GHI208" s="223"/>
      <c r="GHJ208" s="223"/>
      <c r="GHK208" s="223"/>
      <c r="GHL208" s="223"/>
      <c r="GHM208" s="223"/>
      <c r="GHN208" s="223"/>
      <c r="GHO208" s="223"/>
      <c r="GHP208" s="223"/>
      <c r="GHQ208" s="223"/>
      <c r="GHR208" s="223"/>
      <c r="GHS208" s="223"/>
      <c r="GHT208" s="223"/>
      <c r="GHU208" s="223"/>
      <c r="GHV208" s="223"/>
      <c r="GHW208" s="223"/>
      <c r="GHX208" s="223"/>
      <c r="GHY208" s="223"/>
      <c r="GHZ208" s="223"/>
      <c r="GIA208" s="223"/>
      <c r="GIB208" s="223"/>
      <c r="GIC208" s="223"/>
      <c r="GID208" s="223"/>
      <c r="GIE208" s="223"/>
      <c r="GIF208" s="223"/>
      <c r="GIG208" s="223"/>
      <c r="GIH208" s="223"/>
      <c r="GII208" s="223"/>
      <c r="GIJ208" s="223"/>
      <c r="GIK208" s="223"/>
      <c r="GIL208" s="223"/>
      <c r="GIM208" s="223"/>
      <c r="GIN208" s="223"/>
      <c r="GIO208" s="223"/>
      <c r="GIP208" s="223"/>
      <c r="GIQ208" s="223"/>
      <c r="GIR208" s="223"/>
      <c r="GIS208" s="223"/>
      <c r="GIT208" s="223"/>
      <c r="GIU208" s="223"/>
      <c r="GIV208" s="223"/>
      <c r="GIW208" s="223"/>
      <c r="GIX208" s="223"/>
      <c r="GIY208" s="223"/>
      <c r="GIZ208" s="223"/>
      <c r="GJA208" s="223"/>
      <c r="GJB208" s="223"/>
      <c r="GJC208" s="223"/>
      <c r="GJD208" s="223"/>
      <c r="GJE208" s="223"/>
      <c r="GJF208" s="223"/>
      <c r="GJG208" s="223"/>
      <c r="GJH208" s="223"/>
      <c r="GJI208" s="223"/>
      <c r="GJJ208" s="223"/>
      <c r="GJK208" s="223"/>
      <c r="GJL208" s="223"/>
      <c r="GJM208" s="223"/>
      <c r="GJN208" s="223"/>
      <c r="GJO208" s="223"/>
      <c r="GJP208" s="223"/>
      <c r="GJQ208" s="223"/>
      <c r="GJR208" s="223"/>
      <c r="GJS208" s="223"/>
      <c r="GJT208" s="223"/>
      <c r="GJU208" s="223"/>
      <c r="GJV208" s="223"/>
      <c r="GJW208" s="223"/>
      <c r="GJX208" s="223"/>
      <c r="GJY208" s="223"/>
      <c r="GJZ208" s="223"/>
      <c r="GKA208" s="223"/>
      <c r="GKB208" s="223"/>
      <c r="GKC208" s="223"/>
      <c r="GKD208" s="223"/>
      <c r="GKE208" s="223"/>
      <c r="GKF208" s="223"/>
      <c r="GKG208" s="223"/>
      <c r="GKH208" s="223"/>
      <c r="GKI208" s="223"/>
      <c r="GKJ208" s="223"/>
      <c r="GKK208" s="223"/>
      <c r="GKL208" s="223"/>
      <c r="GKM208" s="223"/>
      <c r="GKN208" s="223"/>
      <c r="GKO208" s="223"/>
      <c r="GKP208" s="223"/>
      <c r="GKQ208" s="223"/>
      <c r="GKR208" s="223"/>
      <c r="GKS208" s="223"/>
      <c r="GKT208" s="223"/>
      <c r="GKU208" s="223"/>
      <c r="GKV208" s="223"/>
      <c r="GKW208" s="223"/>
      <c r="GKX208" s="223"/>
      <c r="GKY208" s="223"/>
      <c r="GKZ208" s="223"/>
      <c r="GLA208" s="223"/>
      <c r="GLB208" s="223"/>
      <c r="GLC208" s="223"/>
      <c r="GLD208" s="223"/>
      <c r="GLE208" s="223"/>
      <c r="GLF208" s="223"/>
      <c r="GLG208" s="223"/>
      <c r="GLH208" s="223"/>
      <c r="GLI208" s="223"/>
      <c r="GLJ208" s="223"/>
      <c r="GLK208" s="223"/>
      <c r="GLL208" s="223"/>
      <c r="GLM208" s="223"/>
      <c r="GLN208" s="223"/>
      <c r="GLO208" s="223"/>
      <c r="GLP208" s="223"/>
      <c r="GLQ208" s="223"/>
      <c r="GLR208" s="223"/>
      <c r="GLS208" s="223"/>
      <c r="GLT208" s="223"/>
      <c r="GLU208" s="223"/>
      <c r="GLV208" s="223"/>
      <c r="GLW208" s="223"/>
      <c r="GLX208" s="223"/>
      <c r="GLY208" s="223"/>
      <c r="GLZ208" s="223"/>
      <c r="GMA208" s="223"/>
      <c r="GMB208" s="223"/>
      <c r="GMC208" s="223"/>
      <c r="GMD208" s="223"/>
      <c r="GME208" s="223"/>
      <c r="GMF208" s="223"/>
      <c r="GMG208" s="223"/>
      <c r="GMH208" s="223"/>
      <c r="GMI208" s="223"/>
      <c r="GMJ208" s="223"/>
      <c r="GMK208" s="223"/>
      <c r="GML208" s="223"/>
      <c r="GMM208" s="223"/>
      <c r="GMN208" s="223"/>
      <c r="GMO208" s="223"/>
      <c r="GMP208" s="223"/>
      <c r="GMQ208" s="223"/>
      <c r="GMR208" s="223"/>
      <c r="GMS208" s="223"/>
      <c r="GMT208" s="223"/>
      <c r="GMU208" s="223"/>
      <c r="GMV208" s="223"/>
      <c r="GMW208" s="223"/>
      <c r="GMX208" s="223"/>
      <c r="GMY208" s="223"/>
      <c r="GMZ208" s="223"/>
      <c r="GNA208" s="223"/>
      <c r="GNB208" s="223"/>
      <c r="GNC208" s="223"/>
      <c r="GND208" s="223"/>
      <c r="GNE208" s="223"/>
      <c r="GNF208" s="223"/>
      <c r="GNG208" s="223"/>
      <c r="GNH208" s="223"/>
      <c r="GNI208" s="223"/>
      <c r="GNJ208" s="223"/>
      <c r="GNK208" s="223"/>
      <c r="GNL208" s="223"/>
      <c r="GNM208" s="223"/>
      <c r="GNN208" s="223"/>
      <c r="GNO208" s="223"/>
      <c r="GNP208" s="223"/>
      <c r="GNQ208" s="223"/>
      <c r="GNR208" s="223"/>
      <c r="GNS208" s="223"/>
      <c r="GNT208" s="223"/>
      <c r="GNU208" s="223"/>
      <c r="GNV208" s="223"/>
      <c r="GNW208" s="223"/>
      <c r="GNX208" s="223"/>
      <c r="GNY208" s="223"/>
      <c r="GNZ208" s="223"/>
      <c r="GOA208" s="223"/>
      <c r="GOB208" s="223"/>
      <c r="GOC208" s="223"/>
      <c r="GOD208" s="223"/>
      <c r="GOE208" s="223"/>
      <c r="GOF208" s="223"/>
      <c r="GOG208" s="223"/>
      <c r="GOH208" s="223"/>
      <c r="GOI208" s="223"/>
      <c r="GOJ208" s="223"/>
      <c r="GOK208" s="223"/>
      <c r="GOL208" s="223"/>
      <c r="GOM208" s="223"/>
      <c r="GON208" s="223"/>
      <c r="GOO208" s="223"/>
      <c r="GOP208" s="223"/>
      <c r="GOQ208" s="223"/>
      <c r="GOR208" s="223"/>
      <c r="GOS208" s="223"/>
      <c r="GOT208" s="223"/>
      <c r="GOU208" s="223"/>
      <c r="GOV208" s="223"/>
      <c r="GOW208" s="223"/>
      <c r="GOX208" s="223"/>
      <c r="GOY208" s="223"/>
      <c r="GOZ208" s="223"/>
      <c r="GPA208" s="223"/>
      <c r="GPB208" s="223"/>
      <c r="GPC208" s="223"/>
      <c r="GPD208" s="223"/>
      <c r="GPE208" s="223"/>
      <c r="GPF208" s="223"/>
      <c r="GPG208" s="223"/>
      <c r="GPH208" s="223"/>
      <c r="GPI208" s="223"/>
      <c r="GPJ208" s="223"/>
      <c r="GPK208" s="223"/>
      <c r="GPL208" s="223"/>
      <c r="GPM208" s="223"/>
      <c r="GPN208" s="223"/>
      <c r="GPO208" s="223"/>
      <c r="GPP208" s="223"/>
      <c r="GPQ208" s="223"/>
      <c r="GPR208" s="223"/>
      <c r="GPS208" s="223"/>
      <c r="GPT208" s="223"/>
      <c r="GPU208" s="223"/>
      <c r="GPV208" s="223"/>
      <c r="GPW208" s="223"/>
      <c r="GPX208" s="223"/>
      <c r="GPY208" s="223"/>
      <c r="GPZ208" s="223"/>
      <c r="GQA208" s="223"/>
      <c r="GQB208" s="223"/>
      <c r="GQC208" s="223"/>
      <c r="GQD208" s="223"/>
      <c r="GQE208" s="223"/>
      <c r="GQF208" s="223"/>
      <c r="GQG208" s="223"/>
      <c r="GQH208" s="223"/>
      <c r="GQI208" s="223"/>
      <c r="GQJ208" s="223"/>
      <c r="GQK208" s="223"/>
      <c r="GQL208" s="223"/>
      <c r="GQM208" s="223"/>
      <c r="GQN208" s="223"/>
      <c r="GQO208" s="223"/>
      <c r="GQP208" s="223"/>
      <c r="GQQ208" s="223"/>
      <c r="GQR208" s="223"/>
      <c r="GQS208" s="223"/>
      <c r="GQT208" s="223"/>
      <c r="GQU208" s="223"/>
      <c r="GQV208" s="223"/>
      <c r="GQW208" s="223"/>
      <c r="GQX208" s="223"/>
      <c r="GQY208" s="223"/>
      <c r="GQZ208" s="223"/>
      <c r="GRA208" s="223"/>
      <c r="GRB208" s="223"/>
      <c r="GRC208" s="223"/>
      <c r="GRD208" s="223"/>
      <c r="GRE208" s="223"/>
      <c r="GRF208" s="223"/>
      <c r="GRG208" s="223"/>
      <c r="GRH208" s="223"/>
      <c r="GRI208" s="223"/>
      <c r="GRJ208" s="223"/>
      <c r="GRK208" s="223"/>
      <c r="GRL208" s="223"/>
      <c r="GRM208" s="223"/>
      <c r="GRN208" s="223"/>
      <c r="GRO208" s="223"/>
      <c r="GRP208" s="223"/>
      <c r="GRQ208" s="223"/>
      <c r="GRR208" s="223"/>
      <c r="GRS208" s="223"/>
      <c r="GRT208" s="223"/>
      <c r="GRU208" s="223"/>
      <c r="GRV208" s="223"/>
      <c r="GRW208" s="223"/>
      <c r="GRX208" s="223"/>
      <c r="GRY208" s="223"/>
      <c r="GRZ208" s="223"/>
      <c r="GSA208" s="223"/>
      <c r="GSB208" s="223"/>
      <c r="GSC208" s="223"/>
      <c r="GSD208" s="223"/>
      <c r="GSE208" s="223"/>
      <c r="GSF208" s="223"/>
      <c r="GSG208" s="223"/>
      <c r="GSH208" s="223"/>
      <c r="GSI208" s="223"/>
      <c r="GSJ208" s="223"/>
      <c r="GSK208" s="223"/>
      <c r="GSL208" s="223"/>
      <c r="GSM208" s="223"/>
      <c r="GSN208" s="223"/>
      <c r="GSO208" s="223"/>
      <c r="GSP208" s="223"/>
      <c r="GSQ208" s="223"/>
      <c r="GSR208" s="223"/>
      <c r="GSS208" s="223"/>
      <c r="GST208" s="223"/>
      <c r="GSU208" s="223"/>
      <c r="GSV208" s="223"/>
      <c r="GSW208" s="223"/>
      <c r="GSX208" s="223"/>
      <c r="GSY208" s="223"/>
      <c r="GSZ208" s="223"/>
      <c r="GTA208" s="223"/>
      <c r="GTB208" s="223"/>
      <c r="GTC208" s="223"/>
      <c r="GTD208" s="223"/>
      <c r="GTE208" s="223"/>
      <c r="GTF208" s="223"/>
      <c r="GTG208" s="223"/>
      <c r="GTH208" s="223"/>
      <c r="GTI208" s="223"/>
      <c r="GTJ208" s="223"/>
      <c r="GTK208" s="223"/>
      <c r="GTL208" s="223"/>
      <c r="GTM208" s="223"/>
      <c r="GTN208" s="223"/>
      <c r="GTO208" s="223"/>
      <c r="GTP208" s="223"/>
      <c r="GTQ208" s="223"/>
      <c r="GTR208" s="223"/>
      <c r="GTS208" s="223"/>
      <c r="GTT208" s="223"/>
      <c r="GTU208" s="223"/>
      <c r="GTV208" s="223"/>
      <c r="GTW208" s="223"/>
      <c r="GTX208" s="223"/>
      <c r="GTY208" s="223"/>
      <c r="GTZ208" s="223"/>
      <c r="GUA208" s="223"/>
      <c r="GUB208" s="223"/>
      <c r="GUC208" s="223"/>
      <c r="GUD208" s="223"/>
      <c r="GUE208" s="223"/>
      <c r="GUF208" s="223"/>
      <c r="GUG208" s="223"/>
      <c r="GUH208" s="223"/>
      <c r="GUI208" s="223"/>
      <c r="GUJ208" s="223"/>
      <c r="GUK208" s="223"/>
      <c r="GUL208" s="223"/>
      <c r="GUM208" s="223"/>
      <c r="GUN208" s="223"/>
      <c r="GUO208" s="223"/>
      <c r="GUP208" s="223"/>
      <c r="GUQ208" s="223"/>
      <c r="GUR208" s="223"/>
      <c r="GUS208" s="223"/>
      <c r="GUT208" s="223"/>
      <c r="GUU208" s="223"/>
      <c r="GUV208" s="223"/>
      <c r="GUW208" s="223"/>
      <c r="GUX208" s="223"/>
      <c r="GUY208" s="223"/>
      <c r="GUZ208" s="223"/>
      <c r="GVA208" s="223"/>
      <c r="GVB208" s="223"/>
      <c r="GVC208" s="223"/>
      <c r="GVD208" s="223"/>
      <c r="GVE208" s="223"/>
      <c r="GVF208" s="223"/>
      <c r="GVG208" s="223"/>
      <c r="GVH208" s="223"/>
      <c r="GVI208" s="223"/>
      <c r="GVJ208" s="223"/>
      <c r="GVK208" s="223"/>
      <c r="GVL208" s="223"/>
      <c r="GVM208" s="223"/>
      <c r="GVN208" s="223"/>
      <c r="GVO208" s="223"/>
      <c r="GVP208" s="223"/>
      <c r="GVQ208" s="223"/>
      <c r="GVR208" s="223"/>
      <c r="GVS208" s="223"/>
      <c r="GVT208" s="223"/>
      <c r="GVU208" s="223"/>
      <c r="GVV208" s="223"/>
      <c r="GVW208" s="223"/>
      <c r="GVX208" s="223"/>
      <c r="GVY208" s="223"/>
      <c r="GVZ208" s="223"/>
      <c r="GWA208" s="223"/>
      <c r="GWB208" s="223"/>
      <c r="GWC208" s="223"/>
      <c r="GWD208" s="223"/>
      <c r="GWE208" s="223"/>
      <c r="GWF208" s="223"/>
      <c r="GWG208" s="223"/>
      <c r="GWH208" s="223"/>
      <c r="GWI208" s="223"/>
      <c r="GWJ208" s="223"/>
      <c r="GWK208" s="223"/>
      <c r="GWL208" s="223"/>
      <c r="GWM208" s="223"/>
      <c r="GWN208" s="223"/>
      <c r="GWO208" s="223"/>
      <c r="GWP208" s="223"/>
      <c r="GWQ208" s="223"/>
      <c r="GWR208" s="223"/>
      <c r="GWS208" s="223"/>
      <c r="GWT208" s="223"/>
      <c r="GWU208" s="223"/>
      <c r="GWV208" s="223"/>
      <c r="GWW208" s="223"/>
      <c r="GWX208" s="223"/>
      <c r="GWY208" s="223"/>
      <c r="GWZ208" s="223"/>
      <c r="GXA208" s="223"/>
      <c r="GXB208" s="223"/>
      <c r="GXC208" s="223"/>
      <c r="GXD208" s="223"/>
      <c r="GXE208" s="223"/>
      <c r="GXF208" s="223"/>
      <c r="GXG208" s="223"/>
      <c r="GXH208" s="223"/>
      <c r="GXI208" s="223"/>
      <c r="GXJ208" s="223"/>
      <c r="GXK208" s="223"/>
      <c r="GXL208" s="223"/>
      <c r="GXM208" s="223"/>
      <c r="GXN208" s="223"/>
      <c r="GXO208" s="223"/>
      <c r="GXP208" s="223"/>
      <c r="GXQ208" s="223"/>
      <c r="GXR208" s="223"/>
      <c r="GXS208" s="223"/>
      <c r="GXT208" s="223"/>
      <c r="GXU208" s="223"/>
      <c r="GXV208" s="223"/>
      <c r="GXW208" s="223"/>
      <c r="GXX208" s="223"/>
      <c r="GXY208" s="223"/>
      <c r="GXZ208" s="223"/>
      <c r="GYA208" s="223"/>
      <c r="GYB208" s="223"/>
      <c r="GYC208" s="223"/>
      <c r="GYD208" s="223"/>
      <c r="GYE208" s="223"/>
      <c r="GYF208" s="223"/>
      <c r="GYG208" s="223"/>
      <c r="GYH208" s="223"/>
      <c r="GYI208" s="223"/>
      <c r="GYJ208" s="223"/>
      <c r="GYK208" s="223"/>
      <c r="GYL208" s="223"/>
      <c r="GYM208" s="223"/>
      <c r="GYN208" s="223"/>
      <c r="GYO208" s="223"/>
      <c r="GYP208" s="223"/>
      <c r="GYQ208" s="223"/>
      <c r="GYR208" s="223"/>
      <c r="GYS208" s="223"/>
      <c r="GYT208" s="223"/>
      <c r="GYU208" s="223"/>
      <c r="GYV208" s="223"/>
      <c r="GYW208" s="223"/>
      <c r="GYX208" s="223"/>
      <c r="GYY208" s="223"/>
      <c r="GYZ208" s="223"/>
      <c r="GZA208" s="223"/>
      <c r="GZB208" s="223"/>
      <c r="GZC208" s="223"/>
      <c r="GZD208" s="223"/>
      <c r="GZE208" s="223"/>
      <c r="GZF208" s="223"/>
      <c r="GZG208" s="223"/>
      <c r="GZH208" s="223"/>
      <c r="GZI208" s="223"/>
      <c r="GZJ208" s="223"/>
      <c r="GZK208" s="223"/>
      <c r="GZL208" s="223"/>
      <c r="GZM208" s="223"/>
      <c r="GZN208" s="223"/>
      <c r="GZO208" s="223"/>
      <c r="GZP208" s="223"/>
      <c r="GZQ208" s="223"/>
      <c r="GZR208" s="223"/>
      <c r="GZS208" s="223"/>
      <c r="GZT208" s="223"/>
      <c r="GZU208" s="223"/>
      <c r="GZV208" s="223"/>
      <c r="GZW208" s="223"/>
      <c r="GZX208" s="223"/>
      <c r="GZY208" s="223"/>
      <c r="GZZ208" s="223"/>
      <c r="HAA208" s="223"/>
      <c r="HAB208" s="223"/>
      <c r="HAC208" s="223"/>
      <c r="HAD208" s="223"/>
      <c r="HAE208" s="223"/>
      <c r="HAF208" s="223"/>
      <c r="HAG208" s="223"/>
      <c r="HAH208" s="223"/>
      <c r="HAI208" s="223"/>
      <c r="HAJ208" s="223"/>
      <c r="HAK208" s="223"/>
      <c r="HAL208" s="223"/>
      <c r="HAM208" s="223"/>
      <c r="HAN208" s="223"/>
      <c r="HAO208" s="223"/>
      <c r="HAP208" s="223"/>
      <c r="HAQ208" s="223"/>
      <c r="HAR208" s="223"/>
      <c r="HAS208" s="223"/>
      <c r="HAT208" s="223"/>
      <c r="HAU208" s="223"/>
      <c r="HAV208" s="223"/>
      <c r="HAW208" s="223"/>
      <c r="HAX208" s="223"/>
      <c r="HAY208" s="223"/>
      <c r="HAZ208" s="223"/>
      <c r="HBA208" s="223"/>
      <c r="HBB208" s="223"/>
      <c r="HBC208" s="223"/>
      <c r="HBD208" s="223"/>
      <c r="HBE208" s="223"/>
      <c r="HBF208" s="223"/>
      <c r="HBG208" s="223"/>
      <c r="HBH208" s="223"/>
      <c r="HBI208" s="223"/>
      <c r="HBJ208" s="223"/>
      <c r="HBK208" s="223"/>
      <c r="HBL208" s="223"/>
      <c r="HBM208" s="223"/>
      <c r="HBN208" s="223"/>
      <c r="HBO208" s="223"/>
      <c r="HBP208" s="223"/>
      <c r="HBQ208" s="223"/>
      <c r="HBR208" s="223"/>
      <c r="HBS208" s="223"/>
      <c r="HBT208" s="223"/>
      <c r="HBU208" s="223"/>
      <c r="HBV208" s="223"/>
      <c r="HBW208" s="223"/>
      <c r="HBX208" s="223"/>
      <c r="HBY208" s="223"/>
      <c r="HBZ208" s="223"/>
      <c r="HCA208" s="223"/>
      <c r="HCB208" s="223"/>
      <c r="HCC208" s="223"/>
      <c r="HCD208" s="223"/>
      <c r="HCE208" s="223"/>
      <c r="HCF208" s="223"/>
      <c r="HCG208" s="223"/>
      <c r="HCH208" s="223"/>
      <c r="HCI208" s="223"/>
      <c r="HCJ208" s="223"/>
      <c r="HCK208" s="223"/>
      <c r="HCL208" s="223"/>
      <c r="HCM208" s="223"/>
      <c r="HCN208" s="223"/>
      <c r="HCO208" s="223"/>
      <c r="HCP208" s="223"/>
      <c r="HCQ208" s="223"/>
      <c r="HCR208" s="223"/>
      <c r="HCS208" s="223"/>
      <c r="HCT208" s="223"/>
      <c r="HCU208" s="223"/>
      <c r="HCV208" s="223"/>
      <c r="HCW208" s="223"/>
      <c r="HCX208" s="223"/>
      <c r="HCY208" s="223"/>
      <c r="HCZ208" s="223"/>
      <c r="HDA208" s="223"/>
      <c r="HDB208" s="223"/>
      <c r="HDC208" s="223"/>
      <c r="HDD208" s="223"/>
      <c r="HDE208" s="223"/>
      <c r="HDF208" s="223"/>
      <c r="HDG208" s="223"/>
      <c r="HDH208" s="223"/>
      <c r="HDI208" s="223"/>
      <c r="HDJ208" s="223"/>
      <c r="HDK208" s="223"/>
      <c r="HDL208" s="223"/>
      <c r="HDM208" s="223"/>
      <c r="HDN208" s="223"/>
      <c r="HDO208" s="223"/>
      <c r="HDP208" s="223"/>
      <c r="HDQ208" s="223"/>
      <c r="HDR208" s="223"/>
      <c r="HDS208" s="223"/>
      <c r="HDT208" s="223"/>
      <c r="HDU208" s="223"/>
      <c r="HDV208" s="223"/>
      <c r="HDW208" s="223"/>
      <c r="HDX208" s="223"/>
      <c r="HDY208" s="223"/>
      <c r="HDZ208" s="223"/>
      <c r="HEA208" s="223"/>
      <c r="HEB208" s="223"/>
      <c r="HEC208" s="223"/>
      <c r="HED208" s="223"/>
      <c r="HEE208" s="223"/>
      <c r="HEF208" s="223"/>
      <c r="HEG208" s="223"/>
      <c r="HEH208" s="223"/>
      <c r="HEI208" s="223"/>
      <c r="HEJ208" s="223"/>
      <c r="HEK208" s="223"/>
      <c r="HEL208" s="223"/>
      <c r="HEM208" s="223"/>
      <c r="HEN208" s="223"/>
      <c r="HEO208" s="223"/>
      <c r="HEP208" s="223"/>
      <c r="HEQ208" s="223"/>
      <c r="HER208" s="223"/>
      <c r="HES208" s="223"/>
      <c r="HET208" s="223"/>
      <c r="HEU208" s="223"/>
      <c r="HEV208" s="223"/>
      <c r="HEW208" s="223"/>
      <c r="HEX208" s="223"/>
      <c r="HEY208" s="223"/>
      <c r="HEZ208" s="223"/>
      <c r="HFA208" s="223"/>
      <c r="HFB208" s="223"/>
      <c r="HFC208" s="223"/>
      <c r="HFD208" s="223"/>
      <c r="HFE208" s="223"/>
      <c r="HFF208" s="223"/>
      <c r="HFG208" s="223"/>
      <c r="HFH208" s="223"/>
      <c r="HFI208" s="223"/>
      <c r="HFJ208" s="223"/>
      <c r="HFK208" s="223"/>
      <c r="HFL208" s="223"/>
      <c r="HFM208" s="223"/>
      <c r="HFN208" s="223"/>
      <c r="HFO208" s="223"/>
      <c r="HFP208" s="223"/>
      <c r="HFQ208" s="223"/>
      <c r="HFR208" s="223"/>
      <c r="HFS208" s="223"/>
      <c r="HFT208" s="223"/>
      <c r="HFU208" s="223"/>
      <c r="HFV208" s="223"/>
      <c r="HFW208" s="223"/>
      <c r="HFX208" s="223"/>
      <c r="HFY208" s="223"/>
      <c r="HFZ208" s="223"/>
      <c r="HGA208" s="223"/>
      <c r="HGB208" s="223"/>
      <c r="HGC208" s="223"/>
      <c r="HGD208" s="223"/>
      <c r="HGE208" s="223"/>
      <c r="HGF208" s="223"/>
      <c r="HGG208" s="223"/>
      <c r="HGH208" s="223"/>
      <c r="HGI208" s="223"/>
      <c r="HGJ208" s="223"/>
      <c r="HGK208" s="223"/>
      <c r="HGL208" s="223"/>
      <c r="HGM208" s="223"/>
      <c r="HGN208" s="223"/>
      <c r="HGO208" s="223"/>
      <c r="HGP208" s="223"/>
      <c r="HGQ208" s="223"/>
      <c r="HGR208" s="223"/>
      <c r="HGS208" s="223"/>
      <c r="HGT208" s="223"/>
      <c r="HGU208" s="223"/>
      <c r="HGV208" s="223"/>
      <c r="HGW208" s="223"/>
      <c r="HGX208" s="223"/>
      <c r="HGY208" s="223"/>
      <c r="HGZ208" s="223"/>
      <c r="HHA208" s="223"/>
      <c r="HHB208" s="223"/>
      <c r="HHC208" s="223"/>
      <c r="HHD208" s="223"/>
      <c r="HHE208" s="223"/>
      <c r="HHF208" s="223"/>
      <c r="HHG208" s="223"/>
      <c r="HHH208" s="223"/>
      <c r="HHI208" s="223"/>
      <c r="HHJ208" s="223"/>
      <c r="HHK208" s="223"/>
      <c r="HHL208" s="223"/>
      <c r="HHM208" s="223"/>
      <c r="HHN208" s="223"/>
      <c r="HHO208" s="223"/>
      <c r="HHP208" s="223"/>
      <c r="HHQ208" s="223"/>
      <c r="HHR208" s="223"/>
      <c r="HHS208" s="223"/>
      <c r="HHT208" s="223"/>
      <c r="HHU208" s="223"/>
      <c r="HHV208" s="223"/>
      <c r="HHW208" s="223"/>
      <c r="HHX208" s="223"/>
      <c r="HHY208" s="223"/>
      <c r="HHZ208" s="223"/>
      <c r="HIA208" s="223"/>
      <c r="HIB208" s="223"/>
      <c r="HIC208" s="223"/>
      <c r="HID208" s="223"/>
      <c r="HIE208" s="223"/>
      <c r="HIF208" s="223"/>
      <c r="HIG208" s="223"/>
      <c r="HIH208" s="223"/>
      <c r="HII208" s="223"/>
      <c r="HIJ208" s="223"/>
      <c r="HIK208" s="223"/>
      <c r="HIL208" s="223"/>
      <c r="HIM208" s="223"/>
      <c r="HIN208" s="223"/>
      <c r="HIO208" s="223"/>
      <c r="HIP208" s="223"/>
      <c r="HIQ208" s="223"/>
      <c r="HIR208" s="223"/>
      <c r="HIS208" s="223"/>
      <c r="HIT208" s="223"/>
      <c r="HIU208" s="223"/>
      <c r="HIV208" s="223"/>
      <c r="HIW208" s="223"/>
      <c r="HIX208" s="223"/>
      <c r="HIY208" s="223"/>
      <c r="HIZ208" s="223"/>
      <c r="HJA208" s="223"/>
      <c r="HJB208" s="223"/>
      <c r="HJC208" s="223"/>
      <c r="HJD208" s="223"/>
      <c r="HJE208" s="223"/>
      <c r="HJF208" s="223"/>
      <c r="HJG208" s="223"/>
      <c r="HJH208" s="223"/>
      <c r="HJI208" s="223"/>
      <c r="HJJ208" s="223"/>
      <c r="HJK208" s="223"/>
      <c r="HJL208" s="223"/>
      <c r="HJM208" s="223"/>
      <c r="HJN208" s="223"/>
      <c r="HJO208" s="223"/>
      <c r="HJP208" s="223"/>
      <c r="HJQ208" s="223"/>
      <c r="HJR208" s="223"/>
      <c r="HJS208" s="223"/>
      <c r="HJT208" s="223"/>
      <c r="HJU208" s="223"/>
      <c r="HJV208" s="223"/>
      <c r="HJW208" s="223"/>
      <c r="HJX208" s="223"/>
      <c r="HJY208" s="223"/>
      <c r="HJZ208" s="223"/>
      <c r="HKA208" s="223"/>
      <c r="HKB208" s="223"/>
      <c r="HKC208" s="223"/>
      <c r="HKD208" s="223"/>
      <c r="HKE208" s="223"/>
      <c r="HKF208" s="223"/>
      <c r="HKG208" s="223"/>
      <c r="HKH208" s="223"/>
      <c r="HKI208" s="223"/>
      <c r="HKJ208" s="223"/>
      <c r="HKK208" s="223"/>
      <c r="HKL208" s="223"/>
      <c r="HKM208" s="223"/>
      <c r="HKN208" s="223"/>
      <c r="HKO208" s="223"/>
      <c r="HKP208" s="223"/>
      <c r="HKQ208" s="223"/>
      <c r="HKR208" s="223"/>
      <c r="HKS208" s="223"/>
      <c r="HKT208" s="223"/>
      <c r="HKU208" s="223"/>
      <c r="HKV208" s="223"/>
      <c r="HKW208" s="223"/>
      <c r="HKX208" s="223"/>
      <c r="HKY208" s="223"/>
      <c r="HKZ208" s="223"/>
      <c r="HLA208" s="223"/>
      <c r="HLB208" s="223"/>
      <c r="HLC208" s="223"/>
      <c r="HLD208" s="223"/>
      <c r="HLE208" s="223"/>
      <c r="HLF208" s="223"/>
      <c r="HLG208" s="223"/>
      <c r="HLH208" s="223"/>
      <c r="HLI208" s="223"/>
      <c r="HLJ208" s="223"/>
      <c r="HLK208" s="223"/>
      <c r="HLL208" s="223"/>
      <c r="HLM208" s="223"/>
      <c r="HLN208" s="223"/>
      <c r="HLO208" s="223"/>
      <c r="HLP208" s="223"/>
      <c r="HLQ208" s="223"/>
      <c r="HLR208" s="223"/>
      <c r="HLS208" s="223"/>
      <c r="HLT208" s="223"/>
      <c r="HLU208" s="223"/>
      <c r="HLV208" s="223"/>
      <c r="HLW208" s="223"/>
      <c r="HLX208" s="223"/>
      <c r="HLY208" s="223"/>
      <c r="HLZ208" s="223"/>
      <c r="HMA208" s="223"/>
      <c r="HMB208" s="223"/>
      <c r="HMC208" s="223"/>
      <c r="HMD208" s="223"/>
      <c r="HME208" s="223"/>
      <c r="HMF208" s="223"/>
      <c r="HMG208" s="223"/>
      <c r="HMH208" s="223"/>
      <c r="HMI208" s="223"/>
      <c r="HMJ208" s="223"/>
      <c r="HMK208" s="223"/>
      <c r="HML208" s="223"/>
      <c r="HMM208" s="223"/>
      <c r="HMN208" s="223"/>
      <c r="HMO208" s="223"/>
      <c r="HMP208" s="223"/>
      <c r="HMQ208" s="223"/>
      <c r="HMR208" s="223"/>
      <c r="HMS208" s="223"/>
      <c r="HMT208" s="223"/>
      <c r="HMU208" s="223"/>
      <c r="HMV208" s="223"/>
      <c r="HMW208" s="223"/>
      <c r="HMX208" s="223"/>
      <c r="HMY208" s="223"/>
      <c r="HMZ208" s="223"/>
      <c r="HNA208" s="223"/>
      <c r="HNB208" s="223"/>
      <c r="HNC208" s="223"/>
      <c r="HND208" s="223"/>
      <c r="HNE208" s="223"/>
      <c r="HNF208" s="223"/>
      <c r="HNG208" s="223"/>
      <c r="HNH208" s="223"/>
      <c r="HNI208" s="223"/>
      <c r="HNJ208" s="223"/>
      <c r="HNK208" s="223"/>
      <c r="HNL208" s="223"/>
      <c r="HNM208" s="223"/>
      <c r="HNN208" s="223"/>
      <c r="HNO208" s="223"/>
      <c r="HNP208" s="223"/>
      <c r="HNQ208" s="223"/>
      <c r="HNR208" s="223"/>
      <c r="HNS208" s="223"/>
      <c r="HNT208" s="223"/>
      <c r="HNU208" s="223"/>
      <c r="HNV208" s="223"/>
      <c r="HNW208" s="223"/>
      <c r="HNX208" s="223"/>
      <c r="HNY208" s="223"/>
      <c r="HNZ208" s="223"/>
      <c r="HOA208" s="223"/>
      <c r="HOB208" s="223"/>
      <c r="HOC208" s="223"/>
      <c r="HOD208" s="223"/>
      <c r="HOE208" s="223"/>
      <c r="HOF208" s="223"/>
      <c r="HOG208" s="223"/>
      <c r="HOH208" s="223"/>
      <c r="HOI208" s="223"/>
      <c r="HOJ208" s="223"/>
      <c r="HOK208" s="223"/>
      <c r="HOL208" s="223"/>
      <c r="HOM208" s="223"/>
      <c r="HON208" s="223"/>
      <c r="HOO208" s="223"/>
      <c r="HOP208" s="223"/>
      <c r="HOQ208" s="223"/>
      <c r="HOR208" s="223"/>
      <c r="HOS208" s="223"/>
      <c r="HOT208" s="223"/>
      <c r="HOU208" s="223"/>
      <c r="HOV208" s="223"/>
      <c r="HOW208" s="223"/>
      <c r="HOX208" s="223"/>
      <c r="HOY208" s="223"/>
      <c r="HOZ208" s="223"/>
      <c r="HPA208" s="223"/>
      <c r="HPB208" s="223"/>
      <c r="HPC208" s="223"/>
      <c r="HPD208" s="223"/>
      <c r="HPE208" s="223"/>
      <c r="HPF208" s="223"/>
      <c r="HPG208" s="223"/>
      <c r="HPH208" s="223"/>
      <c r="HPI208" s="223"/>
      <c r="HPJ208" s="223"/>
      <c r="HPK208" s="223"/>
      <c r="HPL208" s="223"/>
      <c r="HPM208" s="223"/>
      <c r="HPN208" s="223"/>
      <c r="HPO208" s="223"/>
      <c r="HPP208" s="223"/>
      <c r="HPQ208" s="223"/>
      <c r="HPR208" s="223"/>
      <c r="HPS208" s="223"/>
      <c r="HPT208" s="223"/>
      <c r="HPU208" s="223"/>
      <c r="HPV208" s="223"/>
      <c r="HPW208" s="223"/>
      <c r="HPX208" s="223"/>
      <c r="HPY208" s="223"/>
      <c r="HPZ208" s="223"/>
      <c r="HQA208" s="223"/>
      <c r="HQB208" s="223"/>
      <c r="HQC208" s="223"/>
      <c r="HQD208" s="223"/>
      <c r="HQE208" s="223"/>
      <c r="HQF208" s="223"/>
      <c r="HQG208" s="223"/>
      <c r="HQH208" s="223"/>
      <c r="HQI208" s="223"/>
      <c r="HQJ208" s="223"/>
      <c r="HQK208" s="223"/>
      <c r="HQL208" s="223"/>
      <c r="HQM208" s="223"/>
      <c r="HQN208" s="223"/>
      <c r="HQO208" s="223"/>
      <c r="HQP208" s="223"/>
      <c r="HQQ208" s="223"/>
      <c r="HQR208" s="223"/>
      <c r="HQS208" s="223"/>
      <c r="HQT208" s="223"/>
      <c r="HQU208" s="223"/>
      <c r="HQV208" s="223"/>
      <c r="HQW208" s="223"/>
      <c r="HQX208" s="223"/>
      <c r="HQY208" s="223"/>
      <c r="HQZ208" s="223"/>
      <c r="HRA208" s="223"/>
      <c r="HRB208" s="223"/>
      <c r="HRC208" s="223"/>
      <c r="HRD208" s="223"/>
      <c r="HRE208" s="223"/>
      <c r="HRF208" s="223"/>
      <c r="HRG208" s="223"/>
      <c r="HRH208" s="223"/>
      <c r="HRI208" s="223"/>
      <c r="HRJ208" s="223"/>
      <c r="HRK208" s="223"/>
      <c r="HRL208" s="223"/>
      <c r="HRM208" s="223"/>
      <c r="HRN208" s="223"/>
      <c r="HRO208" s="223"/>
      <c r="HRP208" s="223"/>
      <c r="HRQ208" s="223"/>
      <c r="HRR208" s="223"/>
      <c r="HRS208" s="223"/>
      <c r="HRT208" s="223"/>
      <c r="HRU208" s="223"/>
      <c r="HRV208" s="223"/>
      <c r="HRW208" s="223"/>
      <c r="HRX208" s="223"/>
      <c r="HRY208" s="223"/>
      <c r="HRZ208" s="223"/>
      <c r="HSA208" s="223"/>
      <c r="HSB208" s="223"/>
      <c r="HSC208" s="223"/>
      <c r="HSD208" s="223"/>
      <c r="HSE208" s="223"/>
      <c r="HSF208" s="223"/>
      <c r="HSG208" s="223"/>
      <c r="HSH208" s="223"/>
      <c r="HSI208" s="223"/>
      <c r="HSJ208" s="223"/>
      <c r="HSK208" s="223"/>
      <c r="HSL208" s="223"/>
      <c r="HSM208" s="223"/>
      <c r="HSN208" s="223"/>
      <c r="HSO208" s="223"/>
      <c r="HSP208" s="223"/>
      <c r="HSQ208" s="223"/>
      <c r="HSR208" s="223"/>
      <c r="HSS208" s="223"/>
      <c r="HST208" s="223"/>
      <c r="HSU208" s="223"/>
      <c r="HSV208" s="223"/>
      <c r="HSW208" s="223"/>
      <c r="HSX208" s="223"/>
      <c r="HSY208" s="223"/>
      <c r="HSZ208" s="223"/>
      <c r="HTA208" s="223"/>
      <c r="HTB208" s="223"/>
      <c r="HTC208" s="223"/>
      <c r="HTD208" s="223"/>
      <c r="HTE208" s="223"/>
      <c r="HTF208" s="223"/>
      <c r="HTG208" s="223"/>
      <c r="HTH208" s="223"/>
      <c r="HTI208" s="223"/>
      <c r="HTJ208" s="223"/>
      <c r="HTK208" s="223"/>
      <c r="HTL208" s="223"/>
      <c r="HTM208" s="223"/>
      <c r="HTN208" s="223"/>
      <c r="HTO208" s="223"/>
      <c r="HTP208" s="223"/>
      <c r="HTQ208" s="223"/>
      <c r="HTR208" s="223"/>
      <c r="HTS208" s="223"/>
      <c r="HTT208" s="223"/>
      <c r="HTU208" s="223"/>
      <c r="HTV208" s="223"/>
      <c r="HTW208" s="223"/>
      <c r="HTX208" s="223"/>
      <c r="HTY208" s="223"/>
      <c r="HTZ208" s="223"/>
      <c r="HUA208" s="223"/>
      <c r="HUB208" s="223"/>
      <c r="HUC208" s="223"/>
      <c r="HUD208" s="223"/>
      <c r="HUE208" s="223"/>
      <c r="HUF208" s="223"/>
      <c r="HUG208" s="223"/>
      <c r="HUH208" s="223"/>
      <c r="HUI208" s="223"/>
      <c r="HUJ208" s="223"/>
      <c r="HUK208" s="223"/>
      <c r="HUL208" s="223"/>
      <c r="HUM208" s="223"/>
      <c r="HUN208" s="223"/>
      <c r="HUO208" s="223"/>
      <c r="HUP208" s="223"/>
      <c r="HUQ208" s="223"/>
      <c r="HUR208" s="223"/>
      <c r="HUS208" s="223"/>
      <c r="HUT208" s="223"/>
      <c r="HUU208" s="223"/>
      <c r="HUV208" s="223"/>
      <c r="HUW208" s="223"/>
      <c r="HUX208" s="223"/>
      <c r="HUY208" s="223"/>
      <c r="HUZ208" s="223"/>
      <c r="HVA208" s="223"/>
      <c r="HVB208" s="223"/>
      <c r="HVC208" s="223"/>
      <c r="HVD208" s="223"/>
      <c r="HVE208" s="223"/>
      <c r="HVF208" s="223"/>
      <c r="HVG208" s="223"/>
      <c r="HVH208" s="223"/>
      <c r="HVI208" s="223"/>
      <c r="HVJ208" s="223"/>
      <c r="HVK208" s="223"/>
      <c r="HVL208" s="223"/>
      <c r="HVM208" s="223"/>
      <c r="HVN208" s="223"/>
      <c r="HVO208" s="223"/>
      <c r="HVP208" s="223"/>
      <c r="HVQ208" s="223"/>
      <c r="HVR208" s="223"/>
      <c r="HVS208" s="223"/>
      <c r="HVT208" s="223"/>
      <c r="HVU208" s="223"/>
      <c r="HVV208" s="223"/>
      <c r="HVW208" s="223"/>
      <c r="HVX208" s="223"/>
      <c r="HVY208" s="223"/>
      <c r="HVZ208" s="223"/>
      <c r="HWA208" s="223"/>
      <c r="HWB208" s="223"/>
      <c r="HWC208" s="223"/>
      <c r="HWD208" s="223"/>
      <c r="HWE208" s="223"/>
      <c r="HWF208" s="223"/>
      <c r="HWG208" s="223"/>
      <c r="HWH208" s="223"/>
      <c r="HWI208" s="223"/>
      <c r="HWJ208" s="223"/>
      <c r="HWK208" s="223"/>
      <c r="HWL208" s="223"/>
      <c r="HWM208" s="223"/>
      <c r="HWN208" s="223"/>
      <c r="HWO208" s="223"/>
      <c r="HWP208" s="223"/>
      <c r="HWQ208" s="223"/>
      <c r="HWR208" s="223"/>
      <c r="HWS208" s="223"/>
      <c r="HWT208" s="223"/>
      <c r="HWU208" s="223"/>
      <c r="HWV208" s="223"/>
      <c r="HWW208" s="223"/>
      <c r="HWX208" s="223"/>
      <c r="HWY208" s="223"/>
      <c r="HWZ208" s="223"/>
      <c r="HXA208" s="223"/>
      <c r="HXB208" s="223"/>
      <c r="HXC208" s="223"/>
      <c r="HXD208" s="223"/>
      <c r="HXE208" s="223"/>
      <c r="HXF208" s="223"/>
      <c r="HXG208" s="223"/>
      <c r="HXH208" s="223"/>
      <c r="HXI208" s="223"/>
      <c r="HXJ208" s="223"/>
      <c r="HXK208" s="223"/>
      <c r="HXL208" s="223"/>
      <c r="HXM208" s="223"/>
      <c r="HXN208" s="223"/>
      <c r="HXO208" s="223"/>
      <c r="HXP208" s="223"/>
      <c r="HXQ208" s="223"/>
      <c r="HXR208" s="223"/>
      <c r="HXS208" s="223"/>
      <c r="HXT208" s="223"/>
      <c r="HXU208" s="223"/>
      <c r="HXV208" s="223"/>
      <c r="HXW208" s="223"/>
      <c r="HXX208" s="223"/>
      <c r="HXY208" s="223"/>
      <c r="HXZ208" s="223"/>
      <c r="HYA208" s="223"/>
      <c r="HYB208" s="223"/>
      <c r="HYC208" s="223"/>
      <c r="HYD208" s="223"/>
      <c r="HYE208" s="223"/>
      <c r="HYF208" s="223"/>
      <c r="HYG208" s="223"/>
      <c r="HYH208" s="223"/>
      <c r="HYI208" s="223"/>
      <c r="HYJ208" s="223"/>
      <c r="HYK208" s="223"/>
      <c r="HYL208" s="223"/>
      <c r="HYM208" s="223"/>
      <c r="HYN208" s="223"/>
      <c r="HYO208" s="223"/>
      <c r="HYP208" s="223"/>
      <c r="HYQ208" s="223"/>
      <c r="HYR208" s="223"/>
      <c r="HYS208" s="223"/>
      <c r="HYT208" s="223"/>
      <c r="HYU208" s="223"/>
      <c r="HYV208" s="223"/>
      <c r="HYW208" s="223"/>
      <c r="HYX208" s="223"/>
      <c r="HYY208" s="223"/>
      <c r="HYZ208" s="223"/>
      <c r="HZA208" s="223"/>
      <c r="HZB208" s="223"/>
      <c r="HZC208" s="223"/>
      <c r="HZD208" s="223"/>
      <c r="HZE208" s="223"/>
      <c r="HZF208" s="223"/>
      <c r="HZG208" s="223"/>
      <c r="HZH208" s="223"/>
      <c r="HZI208" s="223"/>
      <c r="HZJ208" s="223"/>
      <c r="HZK208" s="223"/>
      <c r="HZL208" s="223"/>
      <c r="HZM208" s="223"/>
      <c r="HZN208" s="223"/>
      <c r="HZO208" s="223"/>
      <c r="HZP208" s="223"/>
      <c r="HZQ208" s="223"/>
      <c r="HZR208" s="223"/>
      <c r="HZS208" s="223"/>
      <c r="HZT208" s="223"/>
      <c r="HZU208" s="223"/>
      <c r="HZV208" s="223"/>
      <c r="HZW208" s="223"/>
      <c r="HZX208" s="223"/>
      <c r="HZY208" s="223"/>
      <c r="HZZ208" s="223"/>
      <c r="IAA208" s="223"/>
      <c r="IAB208" s="223"/>
      <c r="IAC208" s="223"/>
      <c r="IAD208" s="223"/>
      <c r="IAE208" s="223"/>
      <c r="IAF208" s="223"/>
      <c r="IAG208" s="223"/>
      <c r="IAH208" s="223"/>
      <c r="IAI208" s="223"/>
      <c r="IAJ208" s="223"/>
      <c r="IAK208" s="223"/>
      <c r="IAL208" s="223"/>
      <c r="IAM208" s="223"/>
      <c r="IAN208" s="223"/>
      <c r="IAO208" s="223"/>
      <c r="IAP208" s="223"/>
      <c r="IAQ208" s="223"/>
      <c r="IAR208" s="223"/>
      <c r="IAS208" s="223"/>
      <c r="IAT208" s="223"/>
      <c r="IAU208" s="223"/>
      <c r="IAV208" s="223"/>
      <c r="IAW208" s="223"/>
      <c r="IAX208" s="223"/>
      <c r="IAY208" s="223"/>
      <c r="IAZ208" s="223"/>
      <c r="IBA208" s="223"/>
      <c r="IBB208" s="223"/>
      <c r="IBC208" s="223"/>
      <c r="IBD208" s="223"/>
      <c r="IBE208" s="223"/>
      <c r="IBF208" s="223"/>
      <c r="IBG208" s="223"/>
      <c r="IBH208" s="223"/>
      <c r="IBI208" s="223"/>
      <c r="IBJ208" s="223"/>
      <c r="IBK208" s="223"/>
      <c r="IBL208" s="223"/>
      <c r="IBM208" s="223"/>
      <c r="IBN208" s="223"/>
      <c r="IBO208" s="223"/>
      <c r="IBP208" s="223"/>
      <c r="IBQ208" s="223"/>
      <c r="IBR208" s="223"/>
      <c r="IBS208" s="223"/>
      <c r="IBT208" s="223"/>
      <c r="IBU208" s="223"/>
      <c r="IBV208" s="223"/>
      <c r="IBW208" s="223"/>
      <c r="IBX208" s="223"/>
      <c r="IBY208" s="223"/>
      <c r="IBZ208" s="223"/>
      <c r="ICA208" s="223"/>
      <c r="ICB208" s="223"/>
      <c r="ICC208" s="223"/>
      <c r="ICD208" s="223"/>
      <c r="ICE208" s="223"/>
      <c r="ICF208" s="223"/>
      <c r="ICG208" s="223"/>
      <c r="ICH208" s="223"/>
      <c r="ICI208" s="223"/>
      <c r="ICJ208" s="223"/>
      <c r="ICK208" s="223"/>
      <c r="ICL208" s="223"/>
      <c r="ICM208" s="223"/>
      <c r="ICN208" s="223"/>
      <c r="ICO208" s="223"/>
      <c r="ICP208" s="223"/>
      <c r="ICQ208" s="223"/>
      <c r="ICR208" s="223"/>
      <c r="ICS208" s="223"/>
      <c r="ICT208" s="223"/>
      <c r="ICU208" s="223"/>
      <c r="ICV208" s="223"/>
      <c r="ICW208" s="223"/>
      <c r="ICX208" s="223"/>
      <c r="ICY208" s="223"/>
      <c r="ICZ208" s="223"/>
      <c r="IDA208" s="223"/>
      <c r="IDB208" s="223"/>
      <c r="IDC208" s="223"/>
      <c r="IDD208" s="223"/>
      <c r="IDE208" s="223"/>
      <c r="IDF208" s="223"/>
      <c r="IDG208" s="223"/>
      <c r="IDH208" s="223"/>
      <c r="IDI208" s="223"/>
      <c r="IDJ208" s="223"/>
      <c r="IDK208" s="223"/>
      <c r="IDL208" s="223"/>
      <c r="IDM208" s="223"/>
      <c r="IDN208" s="223"/>
      <c r="IDO208" s="223"/>
      <c r="IDP208" s="223"/>
      <c r="IDQ208" s="223"/>
      <c r="IDR208" s="223"/>
      <c r="IDS208" s="223"/>
      <c r="IDT208" s="223"/>
      <c r="IDU208" s="223"/>
      <c r="IDV208" s="223"/>
      <c r="IDW208" s="223"/>
      <c r="IDX208" s="223"/>
      <c r="IDY208" s="223"/>
      <c r="IDZ208" s="223"/>
      <c r="IEA208" s="223"/>
      <c r="IEB208" s="223"/>
      <c r="IEC208" s="223"/>
      <c r="IED208" s="223"/>
      <c r="IEE208" s="223"/>
      <c r="IEF208" s="223"/>
      <c r="IEG208" s="223"/>
      <c r="IEH208" s="223"/>
      <c r="IEI208" s="223"/>
      <c r="IEJ208" s="223"/>
      <c r="IEK208" s="223"/>
      <c r="IEL208" s="223"/>
      <c r="IEM208" s="223"/>
      <c r="IEN208" s="223"/>
      <c r="IEO208" s="223"/>
      <c r="IEP208" s="223"/>
      <c r="IEQ208" s="223"/>
      <c r="IER208" s="223"/>
      <c r="IES208" s="223"/>
      <c r="IET208" s="223"/>
      <c r="IEU208" s="223"/>
      <c r="IEV208" s="223"/>
      <c r="IEW208" s="223"/>
      <c r="IEX208" s="223"/>
      <c r="IEY208" s="223"/>
      <c r="IEZ208" s="223"/>
      <c r="IFA208" s="223"/>
      <c r="IFB208" s="223"/>
      <c r="IFC208" s="223"/>
      <c r="IFD208" s="223"/>
      <c r="IFE208" s="223"/>
      <c r="IFF208" s="223"/>
      <c r="IFG208" s="223"/>
      <c r="IFH208" s="223"/>
      <c r="IFI208" s="223"/>
      <c r="IFJ208" s="223"/>
      <c r="IFK208" s="223"/>
      <c r="IFL208" s="223"/>
      <c r="IFM208" s="223"/>
      <c r="IFN208" s="223"/>
      <c r="IFO208" s="223"/>
      <c r="IFP208" s="223"/>
      <c r="IFQ208" s="223"/>
      <c r="IFR208" s="223"/>
      <c r="IFS208" s="223"/>
      <c r="IFT208" s="223"/>
      <c r="IFU208" s="223"/>
      <c r="IFV208" s="223"/>
      <c r="IFW208" s="223"/>
      <c r="IFX208" s="223"/>
      <c r="IFY208" s="223"/>
      <c r="IFZ208" s="223"/>
      <c r="IGA208" s="223"/>
      <c r="IGB208" s="223"/>
      <c r="IGC208" s="223"/>
      <c r="IGD208" s="223"/>
      <c r="IGE208" s="223"/>
      <c r="IGF208" s="223"/>
      <c r="IGG208" s="223"/>
      <c r="IGH208" s="223"/>
      <c r="IGI208" s="223"/>
      <c r="IGJ208" s="223"/>
      <c r="IGK208" s="223"/>
      <c r="IGL208" s="223"/>
      <c r="IGM208" s="223"/>
      <c r="IGN208" s="223"/>
      <c r="IGO208" s="223"/>
      <c r="IGP208" s="223"/>
      <c r="IGQ208" s="223"/>
      <c r="IGR208" s="223"/>
      <c r="IGS208" s="223"/>
      <c r="IGT208" s="223"/>
      <c r="IGU208" s="223"/>
      <c r="IGV208" s="223"/>
      <c r="IGW208" s="223"/>
      <c r="IGX208" s="223"/>
      <c r="IGY208" s="223"/>
      <c r="IGZ208" s="223"/>
      <c r="IHA208" s="223"/>
      <c r="IHB208" s="223"/>
      <c r="IHC208" s="223"/>
      <c r="IHD208" s="223"/>
      <c r="IHE208" s="223"/>
      <c r="IHF208" s="223"/>
      <c r="IHG208" s="223"/>
      <c r="IHH208" s="223"/>
      <c r="IHI208" s="223"/>
      <c r="IHJ208" s="223"/>
      <c r="IHK208" s="223"/>
      <c r="IHL208" s="223"/>
      <c r="IHM208" s="223"/>
      <c r="IHN208" s="223"/>
      <c r="IHO208" s="223"/>
      <c r="IHP208" s="223"/>
      <c r="IHQ208" s="223"/>
      <c r="IHR208" s="223"/>
      <c r="IHS208" s="223"/>
      <c r="IHT208" s="223"/>
      <c r="IHU208" s="223"/>
      <c r="IHV208" s="223"/>
      <c r="IHW208" s="223"/>
      <c r="IHX208" s="223"/>
      <c r="IHY208" s="223"/>
      <c r="IHZ208" s="223"/>
      <c r="IIA208" s="223"/>
      <c r="IIB208" s="223"/>
      <c r="IIC208" s="223"/>
      <c r="IID208" s="223"/>
      <c r="IIE208" s="223"/>
      <c r="IIF208" s="223"/>
      <c r="IIG208" s="223"/>
      <c r="IIH208" s="223"/>
      <c r="III208" s="223"/>
      <c r="IIJ208" s="223"/>
      <c r="IIK208" s="223"/>
      <c r="IIL208" s="223"/>
      <c r="IIM208" s="223"/>
      <c r="IIN208" s="223"/>
      <c r="IIO208" s="223"/>
      <c r="IIP208" s="223"/>
      <c r="IIQ208" s="223"/>
      <c r="IIR208" s="223"/>
      <c r="IIS208" s="223"/>
      <c r="IIT208" s="223"/>
      <c r="IIU208" s="223"/>
      <c r="IIV208" s="223"/>
      <c r="IIW208" s="223"/>
      <c r="IIX208" s="223"/>
      <c r="IIY208" s="223"/>
      <c r="IIZ208" s="223"/>
      <c r="IJA208" s="223"/>
      <c r="IJB208" s="223"/>
      <c r="IJC208" s="223"/>
      <c r="IJD208" s="223"/>
      <c r="IJE208" s="223"/>
      <c r="IJF208" s="223"/>
      <c r="IJG208" s="223"/>
      <c r="IJH208" s="223"/>
      <c r="IJI208" s="223"/>
      <c r="IJJ208" s="223"/>
      <c r="IJK208" s="223"/>
      <c r="IJL208" s="223"/>
      <c r="IJM208" s="223"/>
      <c r="IJN208" s="223"/>
      <c r="IJO208" s="223"/>
      <c r="IJP208" s="223"/>
      <c r="IJQ208" s="223"/>
      <c r="IJR208" s="223"/>
      <c r="IJS208" s="223"/>
      <c r="IJT208" s="223"/>
      <c r="IJU208" s="223"/>
      <c r="IJV208" s="223"/>
      <c r="IJW208" s="223"/>
      <c r="IJX208" s="223"/>
      <c r="IJY208" s="223"/>
      <c r="IJZ208" s="223"/>
      <c r="IKA208" s="223"/>
      <c r="IKB208" s="223"/>
      <c r="IKC208" s="223"/>
      <c r="IKD208" s="223"/>
      <c r="IKE208" s="223"/>
      <c r="IKF208" s="223"/>
      <c r="IKG208" s="223"/>
      <c r="IKH208" s="223"/>
      <c r="IKI208" s="223"/>
      <c r="IKJ208" s="223"/>
      <c r="IKK208" s="223"/>
      <c r="IKL208" s="223"/>
      <c r="IKM208" s="223"/>
      <c r="IKN208" s="223"/>
      <c r="IKO208" s="223"/>
      <c r="IKP208" s="223"/>
      <c r="IKQ208" s="223"/>
      <c r="IKR208" s="223"/>
      <c r="IKS208" s="223"/>
      <c r="IKT208" s="223"/>
      <c r="IKU208" s="223"/>
      <c r="IKV208" s="223"/>
      <c r="IKW208" s="223"/>
      <c r="IKX208" s="223"/>
      <c r="IKY208" s="223"/>
      <c r="IKZ208" s="223"/>
      <c r="ILA208" s="223"/>
      <c r="ILB208" s="223"/>
      <c r="ILC208" s="223"/>
      <c r="ILD208" s="223"/>
      <c r="ILE208" s="223"/>
      <c r="ILF208" s="223"/>
      <c r="ILG208" s="223"/>
      <c r="ILH208" s="223"/>
      <c r="ILI208" s="223"/>
      <c r="ILJ208" s="223"/>
      <c r="ILK208" s="223"/>
      <c r="ILL208" s="223"/>
      <c r="ILM208" s="223"/>
      <c r="ILN208" s="223"/>
      <c r="ILO208" s="223"/>
      <c r="ILP208" s="223"/>
      <c r="ILQ208" s="223"/>
      <c r="ILR208" s="223"/>
      <c r="ILS208" s="223"/>
      <c r="ILT208" s="223"/>
      <c r="ILU208" s="223"/>
      <c r="ILV208" s="223"/>
      <c r="ILW208" s="223"/>
      <c r="ILX208" s="223"/>
      <c r="ILY208" s="223"/>
      <c r="ILZ208" s="223"/>
      <c r="IMA208" s="223"/>
      <c r="IMB208" s="223"/>
      <c r="IMC208" s="223"/>
      <c r="IMD208" s="223"/>
      <c r="IME208" s="223"/>
      <c r="IMF208" s="223"/>
      <c r="IMG208" s="223"/>
      <c r="IMH208" s="223"/>
      <c r="IMI208" s="223"/>
      <c r="IMJ208" s="223"/>
      <c r="IMK208" s="223"/>
      <c r="IML208" s="223"/>
      <c r="IMM208" s="223"/>
      <c r="IMN208" s="223"/>
      <c r="IMO208" s="223"/>
      <c r="IMP208" s="223"/>
      <c r="IMQ208" s="223"/>
      <c r="IMR208" s="223"/>
      <c r="IMS208" s="223"/>
      <c r="IMT208" s="223"/>
      <c r="IMU208" s="223"/>
      <c r="IMV208" s="223"/>
      <c r="IMW208" s="223"/>
      <c r="IMX208" s="223"/>
      <c r="IMY208" s="223"/>
      <c r="IMZ208" s="223"/>
      <c r="INA208" s="223"/>
      <c r="INB208" s="223"/>
      <c r="INC208" s="223"/>
      <c r="IND208" s="223"/>
      <c r="INE208" s="223"/>
      <c r="INF208" s="223"/>
      <c r="ING208" s="223"/>
      <c r="INH208" s="223"/>
      <c r="INI208" s="223"/>
      <c r="INJ208" s="223"/>
      <c r="INK208" s="223"/>
      <c r="INL208" s="223"/>
      <c r="INM208" s="223"/>
      <c r="INN208" s="223"/>
      <c r="INO208" s="223"/>
      <c r="INP208" s="223"/>
      <c r="INQ208" s="223"/>
      <c r="INR208" s="223"/>
      <c r="INS208" s="223"/>
      <c r="INT208" s="223"/>
      <c r="INU208" s="223"/>
      <c r="INV208" s="223"/>
      <c r="INW208" s="223"/>
      <c r="INX208" s="223"/>
      <c r="INY208" s="223"/>
      <c r="INZ208" s="223"/>
      <c r="IOA208" s="223"/>
      <c r="IOB208" s="223"/>
      <c r="IOC208" s="223"/>
      <c r="IOD208" s="223"/>
      <c r="IOE208" s="223"/>
      <c r="IOF208" s="223"/>
      <c r="IOG208" s="223"/>
      <c r="IOH208" s="223"/>
      <c r="IOI208" s="223"/>
      <c r="IOJ208" s="223"/>
      <c r="IOK208" s="223"/>
      <c r="IOL208" s="223"/>
      <c r="IOM208" s="223"/>
      <c r="ION208" s="223"/>
      <c r="IOO208" s="223"/>
      <c r="IOP208" s="223"/>
      <c r="IOQ208" s="223"/>
      <c r="IOR208" s="223"/>
      <c r="IOS208" s="223"/>
      <c r="IOT208" s="223"/>
      <c r="IOU208" s="223"/>
      <c r="IOV208" s="223"/>
      <c r="IOW208" s="223"/>
      <c r="IOX208" s="223"/>
      <c r="IOY208" s="223"/>
      <c r="IOZ208" s="223"/>
      <c r="IPA208" s="223"/>
      <c r="IPB208" s="223"/>
      <c r="IPC208" s="223"/>
      <c r="IPD208" s="223"/>
      <c r="IPE208" s="223"/>
      <c r="IPF208" s="223"/>
      <c r="IPG208" s="223"/>
      <c r="IPH208" s="223"/>
      <c r="IPI208" s="223"/>
      <c r="IPJ208" s="223"/>
      <c r="IPK208" s="223"/>
      <c r="IPL208" s="223"/>
      <c r="IPM208" s="223"/>
      <c r="IPN208" s="223"/>
      <c r="IPO208" s="223"/>
      <c r="IPP208" s="223"/>
      <c r="IPQ208" s="223"/>
      <c r="IPR208" s="223"/>
      <c r="IPS208" s="223"/>
      <c r="IPT208" s="223"/>
      <c r="IPU208" s="223"/>
      <c r="IPV208" s="223"/>
      <c r="IPW208" s="223"/>
      <c r="IPX208" s="223"/>
      <c r="IPY208" s="223"/>
      <c r="IPZ208" s="223"/>
      <c r="IQA208" s="223"/>
      <c r="IQB208" s="223"/>
      <c r="IQC208" s="223"/>
      <c r="IQD208" s="223"/>
      <c r="IQE208" s="223"/>
      <c r="IQF208" s="223"/>
      <c r="IQG208" s="223"/>
      <c r="IQH208" s="223"/>
      <c r="IQI208" s="223"/>
      <c r="IQJ208" s="223"/>
      <c r="IQK208" s="223"/>
      <c r="IQL208" s="223"/>
      <c r="IQM208" s="223"/>
      <c r="IQN208" s="223"/>
      <c r="IQO208" s="223"/>
      <c r="IQP208" s="223"/>
      <c r="IQQ208" s="223"/>
      <c r="IQR208" s="223"/>
      <c r="IQS208" s="223"/>
      <c r="IQT208" s="223"/>
      <c r="IQU208" s="223"/>
      <c r="IQV208" s="223"/>
      <c r="IQW208" s="223"/>
      <c r="IQX208" s="223"/>
      <c r="IQY208" s="223"/>
      <c r="IQZ208" s="223"/>
      <c r="IRA208" s="223"/>
      <c r="IRB208" s="223"/>
      <c r="IRC208" s="223"/>
      <c r="IRD208" s="223"/>
      <c r="IRE208" s="223"/>
      <c r="IRF208" s="223"/>
      <c r="IRG208" s="223"/>
      <c r="IRH208" s="223"/>
      <c r="IRI208" s="223"/>
      <c r="IRJ208" s="223"/>
      <c r="IRK208" s="223"/>
      <c r="IRL208" s="223"/>
      <c r="IRM208" s="223"/>
      <c r="IRN208" s="223"/>
      <c r="IRO208" s="223"/>
      <c r="IRP208" s="223"/>
      <c r="IRQ208" s="223"/>
      <c r="IRR208" s="223"/>
      <c r="IRS208" s="223"/>
      <c r="IRT208" s="223"/>
      <c r="IRU208" s="223"/>
      <c r="IRV208" s="223"/>
      <c r="IRW208" s="223"/>
      <c r="IRX208" s="223"/>
      <c r="IRY208" s="223"/>
      <c r="IRZ208" s="223"/>
      <c r="ISA208" s="223"/>
      <c r="ISB208" s="223"/>
      <c r="ISC208" s="223"/>
      <c r="ISD208" s="223"/>
      <c r="ISE208" s="223"/>
      <c r="ISF208" s="223"/>
      <c r="ISG208" s="223"/>
      <c r="ISH208" s="223"/>
      <c r="ISI208" s="223"/>
      <c r="ISJ208" s="223"/>
      <c r="ISK208" s="223"/>
      <c r="ISL208" s="223"/>
      <c r="ISM208" s="223"/>
      <c r="ISN208" s="223"/>
      <c r="ISO208" s="223"/>
      <c r="ISP208" s="223"/>
      <c r="ISQ208" s="223"/>
      <c r="ISR208" s="223"/>
      <c r="ISS208" s="223"/>
      <c r="IST208" s="223"/>
      <c r="ISU208" s="223"/>
      <c r="ISV208" s="223"/>
      <c r="ISW208" s="223"/>
      <c r="ISX208" s="223"/>
      <c r="ISY208" s="223"/>
      <c r="ISZ208" s="223"/>
      <c r="ITA208" s="223"/>
      <c r="ITB208" s="223"/>
      <c r="ITC208" s="223"/>
      <c r="ITD208" s="223"/>
      <c r="ITE208" s="223"/>
      <c r="ITF208" s="223"/>
      <c r="ITG208" s="223"/>
      <c r="ITH208" s="223"/>
      <c r="ITI208" s="223"/>
      <c r="ITJ208" s="223"/>
      <c r="ITK208" s="223"/>
      <c r="ITL208" s="223"/>
      <c r="ITM208" s="223"/>
      <c r="ITN208" s="223"/>
      <c r="ITO208" s="223"/>
      <c r="ITP208" s="223"/>
      <c r="ITQ208" s="223"/>
      <c r="ITR208" s="223"/>
      <c r="ITS208" s="223"/>
      <c r="ITT208" s="223"/>
      <c r="ITU208" s="223"/>
      <c r="ITV208" s="223"/>
      <c r="ITW208" s="223"/>
      <c r="ITX208" s="223"/>
      <c r="ITY208" s="223"/>
      <c r="ITZ208" s="223"/>
      <c r="IUA208" s="223"/>
      <c r="IUB208" s="223"/>
      <c r="IUC208" s="223"/>
      <c r="IUD208" s="223"/>
      <c r="IUE208" s="223"/>
      <c r="IUF208" s="223"/>
      <c r="IUG208" s="223"/>
      <c r="IUH208" s="223"/>
      <c r="IUI208" s="223"/>
      <c r="IUJ208" s="223"/>
      <c r="IUK208" s="223"/>
      <c r="IUL208" s="223"/>
      <c r="IUM208" s="223"/>
      <c r="IUN208" s="223"/>
      <c r="IUO208" s="223"/>
      <c r="IUP208" s="223"/>
      <c r="IUQ208" s="223"/>
      <c r="IUR208" s="223"/>
      <c r="IUS208" s="223"/>
      <c r="IUT208" s="223"/>
      <c r="IUU208" s="223"/>
      <c r="IUV208" s="223"/>
      <c r="IUW208" s="223"/>
      <c r="IUX208" s="223"/>
      <c r="IUY208" s="223"/>
      <c r="IUZ208" s="223"/>
      <c r="IVA208" s="223"/>
      <c r="IVB208" s="223"/>
      <c r="IVC208" s="223"/>
      <c r="IVD208" s="223"/>
      <c r="IVE208" s="223"/>
      <c r="IVF208" s="223"/>
      <c r="IVG208" s="223"/>
      <c r="IVH208" s="223"/>
      <c r="IVI208" s="223"/>
      <c r="IVJ208" s="223"/>
      <c r="IVK208" s="223"/>
      <c r="IVL208" s="223"/>
      <c r="IVM208" s="223"/>
      <c r="IVN208" s="223"/>
      <c r="IVO208" s="223"/>
      <c r="IVP208" s="223"/>
      <c r="IVQ208" s="223"/>
      <c r="IVR208" s="223"/>
      <c r="IVS208" s="223"/>
      <c r="IVT208" s="223"/>
      <c r="IVU208" s="223"/>
      <c r="IVV208" s="223"/>
      <c r="IVW208" s="223"/>
      <c r="IVX208" s="223"/>
      <c r="IVY208" s="223"/>
      <c r="IVZ208" s="223"/>
      <c r="IWA208" s="223"/>
      <c r="IWB208" s="223"/>
      <c r="IWC208" s="223"/>
      <c r="IWD208" s="223"/>
      <c r="IWE208" s="223"/>
      <c r="IWF208" s="223"/>
      <c r="IWG208" s="223"/>
      <c r="IWH208" s="223"/>
      <c r="IWI208" s="223"/>
      <c r="IWJ208" s="223"/>
      <c r="IWK208" s="223"/>
      <c r="IWL208" s="223"/>
      <c r="IWM208" s="223"/>
      <c r="IWN208" s="223"/>
      <c r="IWO208" s="223"/>
      <c r="IWP208" s="223"/>
      <c r="IWQ208" s="223"/>
      <c r="IWR208" s="223"/>
      <c r="IWS208" s="223"/>
      <c r="IWT208" s="223"/>
      <c r="IWU208" s="223"/>
      <c r="IWV208" s="223"/>
      <c r="IWW208" s="223"/>
      <c r="IWX208" s="223"/>
      <c r="IWY208" s="223"/>
      <c r="IWZ208" s="223"/>
      <c r="IXA208" s="223"/>
      <c r="IXB208" s="223"/>
      <c r="IXC208" s="223"/>
      <c r="IXD208" s="223"/>
      <c r="IXE208" s="223"/>
      <c r="IXF208" s="223"/>
      <c r="IXG208" s="223"/>
      <c r="IXH208" s="223"/>
      <c r="IXI208" s="223"/>
      <c r="IXJ208" s="223"/>
      <c r="IXK208" s="223"/>
      <c r="IXL208" s="223"/>
      <c r="IXM208" s="223"/>
      <c r="IXN208" s="223"/>
      <c r="IXO208" s="223"/>
      <c r="IXP208" s="223"/>
      <c r="IXQ208" s="223"/>
      <c r="IXR208" s="223"/>
      <c r="IXS208" s="223"/>
      <c r="IXT208" s="223"/>
      <c r="IXU208" s="223"/>
      <c r="IXV208" s="223"/>
      <c r="IXW208" s="223"/>
      <c r="IXX208" s="223"/>
      <c r="IXY208" s="223"/>
      <c r="IXZ208" s="223"/>
      <c r="IYA208" s="223"/>
      <c r="IYB208" s="223"/>
      <c r="IYC208" s="223"/>
      <c r="IYD208" s="223"/>
      <c r="IYE208" s="223"/>
      <c r="IYF208" s="223"/>
      <c r="IYG208" s="223"/>
      <c r="IYH208" s="223"/>
      <c r="IYI208" s="223"/>
      <c r="IYJ208" s="223"/>
      <c r="IYK208" s="223"/>
      <c r="IYL208" s="223"/>
      <c r="IYM208" s="223"/>
      <c r="IYN208" s="223"/>
      <c r="IYO208" s="223"/>
      <c r="IYP208" s="223"/>
      <c r="IYQ208" s="223"/>
      <c r="IYR208" s="223"/>
      <c r="IYS208" s="223"/>
      <c r="IYT208" s="223"/>
      <c r="IYU208" s="223"/>
      <c r="IYV208" s="223"/>
      <c r="IYW208" s="223"/>
      <c r="IYX208" s="223"/>
      <c r="IYY208" s="223"/>
      <c r="IYZ208" s="223"/>
      <c r="IZA208" s="223"/>
      <c r="IZB208" s="223"/>
      <c r="IZC208" s="223"/>
      <c r="IZD208" s="223"/>
      <c r="IZE208" s="223"/>
      <c r="IZF208" s="223"/>
      <c r="IZG208" s="223"/>
      <c r="IZH208" s="223"/>
      <c r="IZI208" s="223"/>
      <c r="IZJ208" s="223"/>
      <c r="IZK208" s="223"/>
      <c r="IZL208" s="223"/>
      <c r="IZM208" s="223"/>
      <c r="IZN208" s="223"/>
      <c r="IZO208" s="223"/>
      <c r="IZP208" s="223"/>
      <c r="IZQ208" s="223"/>
      <c r="IZR208" s="223"/>
      <c r="IZS208" s="223"/>
      <c r="IZT208" s="223"/>
      <c r="IZU208" s="223"/>
      <c r="IZV208" s="223"/>
      <c r="IZW208" s="223"/>
      <c r="IZX208" s="223"/>
      <c r="IZY208" s="223"/>
      <c r="IZZ208" s="223"/>
      <c r="JAA208" s="223"/>
      <c r="JAB208" s="223"/>
      <c r="JAC208" s="223"/>
      <c r="JAD208" s="223"/>
      <c r="JAE208" s="223"/>
      <c r="JAF208" s="223"/>
      <c r="JAG208" s="223"/>
      <c r="JAH208" s="223"/>
      <c r="JAI208" s="223"/>
      <c r="JAJ208" s="223"/>
      <c r="JAK208" s="223"/>
      <c r="JAL208" s="223"/>
      <c r="JAM208" s="223"/>
      <c r="JAN208" s="223"/>
      <c r="JAO208" s="223"/>
      <c r="JAP208" s="223"/>
      <c r="JAQ208" s="223"/>
      <c r="JAR208" s="223"/>
      <c r="JAS208" s="223"/>
      <c r="JAT208" s="223"/>
      <c r="JAU208" s="223"/>
      <c r="JAV208" s="223"/>
      <c r="JAW208" s="223"/>
      <c r="JAX208" s="223"/>
      <c r="JAY208" s="223"/>
      <c r="JAZ208" s="223"/>
      <c r="JBA208" s="223"/>
      <c r="JBB208" s="223"/>
      <c r="JBC208" s="223"/>
      <c r="JBD208" s="223"/>
      <c r="JBE208" s="223"/>
      <c r="JBF208" s="223"/>
      <c r="JBG208" s="223"/>
      <c r="JBH208" s="223"/>
      <c r="JBI208" s="223"/>
      <c r="JBJ208" s="223"/>
      <c r="JBK208" s="223"/>
      <c r="JBL208" s="223"/>
      <c r="JBM208" s="223"/>
      <c r="JBN208" s="223"/>
      <c r="JBO208" s="223"/>
      <c r="JBP208" s="223"/>
      <c r="JBQ208" s="223"/>
      <c r="JBR208" s="223"/>
      <c r="JBS208" s="223"/>
      <c r="JBT208" s="223"/>
      <c r="JBU208" s="223"/>
      <c r="JBV208" s="223"/>
      <c r="JBW208" s="223"/>
      <c r="JBX208" s="223"/>
      <c r="JBY208" s="223"/>
      <c r="JBZ208" s="223"/>
      <c r="JCA208" s="223"/>
      <c r="JCB208" s="223"/>
      <c r="JCC208" s="223"/>
      <c r="JCD208" s="223"/>
      <c r="JCE208" s="223"/>
      <c r="JCF208" s="223"/>
      <c r="JCG208" s="223"/>
      <c r="JCH208" s="223"/>
      <c r="JCI208" s="223"/>
      <c r="JCJ208" s="223"/>
      <c r="JCK208" s="223"/>
      <c r="JCL208" s="223"/>
      <c r="JCM208" s="223"/>
      <c r="JCN208" s="223"/>
      <c r="JCO208" s="223"/>
      <c r="JCP208" s="223"/>
      <c r="JCQ208" s="223"/>
      <c r="JCR208" s="223"/>
      <c r="JCS208" s="223"/>
      <c r="JCT208" s="223"/>
      <c r="JCU208" s="223"/>
      <c r="JCV208" s="223"/>
      <c r="JCW208" s="223"/>
      <c r="JCX208" s="223"/>
      <c r="JCY208" s="223"/>
      <c r="JCZ208" s="223"/>
      <c r="JDA208" s="223"/>
      <c r="JDB208" s="223"/>
      <c r="JDC208" s="223"/>
      <c r="JDD208" s="223"/>
      <c r="JDE208" s="223"/>
      <c r="JDF208" s="223"/>
      <c r="JDG208" s="223"/>
      <c r="JDH208" s="223"/>
      <c r="JDI208" s="223"/>
      <c r="JDJ208" s="223"/>
      <c r="JDK208" s="223"/>
      <c r="JDL208" s="223"/>
      <c r="JDM208" s="223"/>
      <c r="JDN208" s="223"/>
      <c r="JDO208" s="223"/>
      <c r="JDP208" s="223"/>
      <c r="JDQ208" s="223"/>
      <c r="JDR208" s="223"/>
      <c r="JDS208" s="223"/>
      <c r="JDT208" s="223"/>
      <c r="JDU208" s="223"/>
      <c r="JDV208" s="223"/>
      <c r="JDW208" s="223"/>
      <c r="JDX208" s="223"/>
      <c r="JDY208" s="223"/>
      <c r="JDZ208" s="223"/>
      <c r="JEA208" s="223"/>
      <c r="JEB208" s="223"/>
      <c r="JEC208" s="223"/>
      <c r="JED208" s="223"/>
      <c r="JEE208" s="223"/>
      <c r="JEF208" s="223"/>
      <c r="JEG208" s="223"/>
      <c r="JEH208" s="223"/>
      <c r="JEI208" s="223"/>
      <c r="JEJ208" s="223"/>
      <c r="JEK208" s="223"/>
      <c r="JEL208" s="223"/>
      <c r="JEM208" s="223"/>
      <c r="JEN208" s="223"/>
      <c r="JEO208" s="223"/>
      <c r="JEP208" s="223"/>
      <c r="JEQ208" s="223"/>
      <c r="JER208" s="223"/>
      <c r="JES208" s="223"/>
      <c r="JET208" s="223"/>
      <c r="JEU208" s="223"/>
      <c r="JEV208" s="223"/>
      <c r="JEW208" s="223"/>
      <c r="JEX208" s="223"/>
      <c r="JEY208" s="223"/>
      <c r="JEZ208" s="223"/>
      <c r="JFA208" s="223"/>
      <c r="JFB208" s="223"/>
      <c r="JFC208" s="223"/>
      <c r="JFD208" s="223"/>
      <c r="JFE208" s="223"/>
      <c r="JFF208" s="223"/>
      <c r="JFG208" s="223"/>
      <c r="JFH208" s="223"/>
      <c r="JFI208" s="223"/>
      <c r="JFJ208" s="223"/>
      <c r="JFK208" s="223"/>
      <c r="JFL208" s="223"/>
      <c r="JFM208" s="223"/>
      <c r="JFN208" s="223"/>
      <c r="JFO208" s="223"/>
      <c r="JFP208" s="223"/>
      <c r="JFQ208" s="223"/>
      <c r="JFR208" s="223"/>
      <c r="JFS208" s="223"/>
      <c r="JFT208" s="223"/>
      <c r="JFU208" s="223"/>
      <c r="JFV208" s="223"/>
      <c r="JFW208" s="223"/>
      <c r="JFX208" s="223"/>
      <c r="JFY208" s="223"/>
      <c r="JFZ208" s="223"/>
      <c r="JGA208" s="223"/>
      <c r="JGB208" s="223"/>
      <c r="JGC208" s="223"/>
      <c r="JGD208" s="223"/>
      <c r="JGE208" s="223"/>
      <c r="JGF208" s="223"/>
      <c r="JGG208" s="223"/>
      <c r="JGH208" s="223"/>
      <c r="JGI208" s="223"/>
      <c r="JGJ208" s="223"/>
      <c r="JGK208" s="223"/>
      <c r="JGL208" s="223"/>
      <c r="JGM208" s="223"/>
      <c r="JGN208" s="223"/>
      <c r="JGO208" s="223"/>
      <c r="JGP208" s="223"/>
      <c r="JGQ208" s="223"/>
      <c r="JGR208" s="223"/>
      <c r="JGS208" s="223"/>
      <c r="JGT208" s="223"/>
      <c r="JGU208" s="223"/>
      <c r="JGV208" s="223"/>
      <c r="JGW208" s="223"/>
      <c r="JGX208" s="223"/>
      <c r="JGY208" s="223"/>
      <c r="JGZ208" s="223"/>
      <c r="JHA208" s="223"/>
      <c r="JHB208" s="223"/>
      <c r="JHC208" s="223"/>
      <c r="JHD208" s="223"/>
      <c r="JHE208" s="223"/>
      <c r="JHF208" s="223"/>
      <c r="JHG208" s="223"/>
      <c r="JHH208" s="223"/>
      <c r="JHI208" s="223"/>
      <c r="JHJ208" s="223"/>
      <c r="JHK208" s="223"/>
      <c r="JHL208" s="223"/>
      <c r="JHM208" s="223"/>
      <c r="JHN208" s="223"/>
      <c r="JHO208" s="223"/>
      <c r="JHP208" s="223"/>
      <c r="JHQ208" s="223"/>
      <c r="JHR208" s="223"/>
      <c r="JHS208" s="223"/>
      <c r="JHT208" s="223"/>
      <c r="JHU208" s="223"/>
      <c r="JHV208" s="223"/>
      <c r="JHW208" s="223"/>
      <c r="JHX208" s="223"/>
      <c r="JHY208" s="223"/>
      <c r="JHZ208" s="223"/>
      <c r="JIA208" s="223"/>
      <c r="JIB208" s="223"/>
      <c r="JIC208" s="223"/>
      <c r="JID208" s="223"/>
      <c r="JIE208" s="223"/>
      <c r="JIF208" s="223"/>
      <c r="JIG208" s="223"/>
      <c r="JIH208" s="223"/>
      <c r="JII208" s="223"/>
      <c r="JIJ208" s="223"/>
      <c r="JIK208" s="223"/>
      <c r="JIL208" s="223"/>
      <c r="JIM208" s="223"/>
      <c r="JIN208" s="223"/>
      <c r="JIO208" s="223"/>
      <c r="JIP208" s="223"/>
      <c r="JIQ208" s="223"/>
      <c r="JIR208" s="223"/>
      <c r="JIS208" s="223"/>
      <c r="JIT208" s="223"/>
      <c r="JIU208" s="223"/>
      <c r="JIV208" s="223"/>
      <c r="JIW208" s="223"/>
      <c r="JIX208" s="223"/>
      <c r="JIY208" s="223"/>
      <c r="JIZ208" s="223"/>
      <c r="JJA208" s="223"/>
      <c r="JJB208" s="223"/>
      <c r="JJC208" s="223"/>
      <c r="JJD208" s="223"/>
      <c r="JJE208" s="223"/>
      <c r="JJF208" s="223"/>
      <c r="JJG208" s="223"/>
      <c r="JJH208" s="223"/>
      <c r="JJI208" s="223"/>
      <c r="JJJ208" s="223"/>
      <c r="JJK208" s="223"/>
      <c r="JJL208" s="223"/>
      <c r="JJM208" s="223"/>
      <c r="JJN208" s="223"/>
      <c r="JJO208" s="223"/>
      <c r="JJP208" s="223"/>
      <c r="JJQ208" s="223"/>
      <c r="JJR208" s="223"/>
      <c r="JJS208" s="223"/>
      <c r="JJT208" s="223"/>
      <c r="JJU208" s="223"/>
      <c r="JJV208" s="223"/>
      <c r="JJW208" s="223"/>
      <c r="JJX208" s="223"/>
      <c r="JJY208" s="223"/>
      <c r="JJZ208" s="223"/>
      <c r="JKA208" s="223"/>
      <c r="JKB208" s="223"/>
      <c r="JKC208" s="223"/>
      <c r="JKD208" s="223"/>
      <c r="JKE208" s="223"/>
      <c r="JKF208" s="223"/>
      <c r="JKG208" s="223"/>
      <c r="JKH208" s="223"/>
      <c r="JKI208" s="223"/>
      <c r="JKJ208" s="223"/>
      <c r="JKK208" s="223"/>
      <c r="JKL208" s="223"/>
      <c r="JKM208" s="223"/>
      <c r="JKN208" s="223"/>
      <c r="JKO208" s="223"/>
      <c r="JKP208" s="223"/>
      <c r="JKQ208" s="223"/>
      <c r="JKR208" s="223"/>
      <c r="JKS208" s="223"/>
      <c r="JKT208" s="223"/>
      <c r="JKU208" s="223"/>
      <c r="JKV208" s="223"/>
      <c r="JKW208" s="223"/>
      <c r="JKX208" s="223"/>
      <c r="JKY208" s="223"/>
      <c r="JKZ208" s="223"/>
      <c r="JLA208" s="223"/>
      <c r="JLB208" s="223"/>
      <c r="JLC208" s="223"/>
      <c r="JLD208" s="223"/>
      <c r="JLE208" s="223"/>
      <c r="JLF208" s="223"/>
      <c r="JLG208" s="223"/>
      <c r="JLH208" s="223"/>
      <c r="JLI208" s="223"/>
      <c r="JLJ208" s="223"/>
      <c r="JLK208" s="223"/>
      <c r="JLL208" s="223"/>
      <c r="JLM208" s="223"/>
      <c r="JLN208" s="223"/>
      <c r="JLO208" s="223"/>
      <c r="JLP208" s="223"/>
      <c r="JLQ208" s="223"/>
      <c r="JLR208" s="223"/>
      <c r="JLS208" s="223"/>
      <c r="JLT208" s="223"/>
      <c r="JLU208" s="223"/>
      <c r="JLV208" s="223"/>
      <c r="JLW208" s="223"/>
      <c r="JLX208" s="223"/>
      <c r="JLY208" s="223"/>
      <c r="JLZ208" s="223"/>
      <c r="JMA208" s="223"/>
      <c r="JMB208" s="223"/>
      <c r="JMC208" s="223"/>
      <c r="JMD208" s="223"/>
      <c r="JME208" s="223"/>
      <c r="JMF208" s="223"/>
      <c r="JMG208" s="223"/>
      <c r="JMH208" s="223"/>
      <c r="JMI208" s="223"/>
      <c r="JMJ208" s="223"/>
      <c r="JMK208" s="223"/>
      <c r="JML208" s="223"/>
      <c r="JMM208" s="223"/>
      <c r="JMN208" s="223"/>
      <c r="JMO208" s="223"/>
      <c r="JMP208" s="223"/>
      <c r="JMQ208" s="223"/>
      <c r="JMR208" s="223"/>
      <c r="JMS208" s="223"/>
      <c r="JMT208" s="223"/>
      <c r="JMU208" s="223"/>
      <c r="JMV208" s="223"/>
      <c r="JMW208" s="223"/>
      <c r="JMX208" s="223"/>
      <c r="JMY208" s="223"/>
      <c r="JMZ208" s="223"/>
      <c r="JNA208" s="223"/>
      <c r="JNB208" s="223"/>
      <c r="JNC208" s="223"/>
      <c r="JND208" s="223"/>
      <c r="JNE208" s="223"/>
      <c r="JNF208" s="223"/>
      <c r="JNG208" s="223"/>
      <c r="JNH208" s="223"/>
      <c r="JNI208" s="223"/>
      <c r="JNJ208" s="223"/>
      <c r="JNK208" s="223"/>
      <c r="JNL208" s="223"/>
      <c r="JNM208" s="223"/>
      <c r="JNN208" s="223"/>
      <c r="JNO208" s="223"/>
      <c r="JNP208" s="223"/>
      <c r="JNQ208" s="223"/>
      <c r="JNR208" s="223"/>
      <c r="JNS208" s="223"/>
      <c r="JNT208" s="223"/>
      <c r="JNU208" s="223"/>
      <c r="JNV208" s="223"/>
      <c r="JNW208" s="223"/>
      <c r="JNX208" s="223"/>
      <c r="JNY208" s="223"/>
      <c r="JNZ208" s="223"/>
      <c r="JOA208" s="223"/>
      <c r="JOB208" s="223"/>
      <c r="JOC208" s="223"/>
      <c r="JOD208" s="223"/>
      <c r="JOE208" s="223"/>
      <c r="JOF208" s="223"/>
      <c r="JOG208" s="223"/>
      <c r="JOH208" s="223"/>
      <c r="JOI208" s="223"/>
      <c r="JOJ208" s="223"/>
      <c r="JOK208" s="223"/>
      <c r="JOL208" s="223"/>
      <c r="JOM208" s="223"/>
      <c r="JON208" s="223"/>
      <c r="JOO208" s="223"/>
      <c r="JOP208" s="223"/>
      <c r="JOQ208" s="223"/>
      <c r="JOR208" s="223"/>
      <c r="JOS208" s="223"/>
      <c r="JOT208" s="223"/>
      <c r="JOU208" s="223"/>
      <c r="JOV208" s="223"/>
      <c r="JOW208" s="223"/>
      <c r="JOX208" s="223"/>
      <c r="JOY208" s="223"/>
      <c r="JOZ208" s="223"/>
      <c r="JPA208" s="223"/>
      <c r="JPB208" s="223"/>
      <c r="JPC208" s="223"/>
      <c r="JPD208" s="223"/>
      <c r="JPE208" s="223"/>
      <c r="JPF208" s="223"/>
      <c r="JPG208" s="223"/>
      <c r="JPH208" s="223"/>
      <c r="JPI208" s="223"/>
      <c r="JPJ208" s="223"/>
      <c r="JPK208" s="223"/>
      <c r="JPL208" s="223"/>
      <c r="JPM208" s="223"/>
      <c r="JPN208" s="223"/>
      <c r="JPO208" s="223"/>
      <c r="JPP208" s="223"/>
      <c r="JPQ208" s="223"/>
      <c r="JPR208" s="223"/>
      <c r="JPS208" s="223"/>
      <c r="JPT208" s="223"/>
      <c r="JPU208" s="223"/>
      <c r="JPV208" s="223"/>
      <c r="JPW208" s="223"/>
      <c r="JPX208" s="223"/>
      <c r="JPY208" s="223"/>
      <c r="JPZ208" s="223"/>
      <c r="JQA208" s="223"/>
      <c r="JQB208" s="223"/>
      <c r="JQC208" s="223"/>
      <c r="JQD208" s="223"/>
      <c r="JQE208" s="223"/>
      <c r="JQF208" s="223"/>
      <c r="JQG208" s="223"/>
      <c r="JQH208" s="223"/>
      <c r="JQI208" s="223"/>
      <c r="JQJ208" s="223"/>
      <c r="JQK208" s="223"/>
      <c r="JQL208" s="223"/>
      <c r="JQM208" s="223"/>
      <c r="JQN208" s="223"/>
      <c r="JQO208" s="223"/>
      <c r="JQP208" s="223"/>
      <c r="JQQ208" s="223"/>
      <c r="JQR208" s="223"/>
      <c r="JQS208" s="223"/>
      <c r="JQT208" s="223"/>
      <c r="JQU208" s="223"/>
      <c r="JQV208" s="223"/>
      <c r="JQW208" s="223"/>
      <c r="JQX208" s="223"/>
      <c r="JQY208" s="223"/>
      <c r="JQZ208" s="223"/>
      <c r="JRA208" s="223"/>
      <c r="JRB208" s="223"/>
      <c r="JRC208" s="223"/>
      <c r="JRD208" s="223"/>
      <c r="JRE208" s="223"/>
      <c r="JRF208" s="223"/>
      <c r="JRG208" s="223"/>
      <c r="JRH208" s="223"/>
      <c r="JRI208" s="223"/>
      <c r="JRJ208" s="223"/>
      <c r="JRK208" s="223"/>
      <c r="JRL208" s="223"/>
      <c r="JRM208" s="223"/>
      <c r="JRN208" s="223"/>
      <c r="JRO208" s="223"/>
      <c r="JRP208" s="223"/>
      <c r="JRQ208" s="223"/>
      <c r="JRR208" s="223"/>
      <c r="JRS208" s="223"/>
      <c r="JRT208" s="223"/>
      <c r="JRU208" s="223"/>
      <c r="JRV208" s="223"/>
      <c r="JRW208" s="223"/>
      <c r="JRX208" s="223"/>
      <c r="JRY208" s="223"/>
      <c r="JRZ208" s="223"/>
      <c r="JSA208" s="223"/>
      <c r="JSB208" s="223"/>
      <c r="JSC208" s="223"/>
      <c r="JSD208" s="223"/>
      <c r="JSE208" s="223"/>
      <c r="JSF208" s="223"/>
      <c r="JSG208" s="223"/>
      <c r="JSH208" s="223"/>
      <c r="JSI208" s="223"/>
      <c r="JSJ208" s="223"/>
      <c r="JSK208" s="223"/>
      <c r="JSL208" s="223"/>
      <c r="JSM208" s="223"/>
      <c r="JSN208" s="223"/>
      <c r="JSO208" s="223"/>
      <c r="JSP208" s="223"/>
      <c r="JSQ208" s="223"/>
      <c r="JSR208" s="223"/>
      <c r="JSS208" s="223"/>
      <c r="JST208" s="223"/>
      <c r="JSU208" s="223"/>
      <c r="JSV208" s="223"/>
      <c r="JSW208" s="223"/>
      <c r="JSX208" s="223"/>
      <c r="JSY208" s="223"/>
      <c r="JSZ208" s="223"/>
      <c r="JTA208" s="223"/>
      <c r="JTB208" s="223"/>
      <c r="JTC208" s="223"/>
      <c r="JTD208" s="223"/>
      <c r="JTE208" s="223"/>
      <c r="JTF208" s="223"/>
      <c r="JTG208" s="223"/>
      <c r="JTH208" s="223"/>
      <c r="JTI208" s="223"/>
      <c r="JTJ208" s="223"/>
      <c r="JTK208" s="223"/>
      <c r="JTL208" s="223"/>
      <c r="JTM208" s="223"/>
      <c r="JTN208" s="223"/>
      <c r="JTO208" s="223"/>
      <c r="JTP208" s="223"/>
      <c r="JTQ208" s="223"/>
      <c r="JTR208" s="223"/>
      <c r="JTS208" s="223"/>
      <c r="JTT208" s="223"/>
      <c r="JTU208" s="223"/>
      <c r="JTV208" s="223"/>
      <c r="JTW208" s="223"/>
      <c r="JTX208" s="223"/>
      <c r="JTY208" s="223"/>
      <c r="JTZ208" s="223"/>
      <c r="JUA208" s="223"/>
      <c r="JUB208" s="223"/>
      <c r="JUC208" s="223"/>
      <c r="JUD208" s="223"/>
      <c r="JUE208" s="223"/>
      <c r="JUF208" s="223"/>
      <c r="JUG208" s="223"/>
      <c r="JUH208" s="223"/>
      <c r="JUI208" s="223"/>
      <c r="JUJ208" s="223"/>
      <c r="JUK208" s="223"/>
      <c r="JUL208" s="223"/>
      <c r="JUM208" s="223"/>
      <c r="JUN208" s="223"/>
      <c r="JUO208" s="223"/>
      <c r="JUP208" s="223"/>
      <c r="JUQ208" s="223"/>
      <c r="JUR208" s="223"/>
      <c r="JUS208" s="223"/>
      <c r="JUT208" s="223"/>
      <c r="JUU208" s="223"/>
      <c r="JUV208" s="223"/>
      <c r="JUW208" s="223"/>
      <c r="JUX208" s="223"/>
      <c r="JUY208" s="223"/>
      <c r="JUZ208" s="223"/>
      <c r="JVA208" s="223"/>
      <c r="JVB208" s="223"/>
      <c r="JVC208" s="223"/>
      <c r="JVD208" s="223"/>
      <c r="JVE208" s="223"/>
      <c r="JVF208" s="223"/>
      <c r="JVG208" s="223"/>
      <c r="JVH208" s="223"/>
      <c r="JVI208" s="223"/>
      <c r="JVJ208" s="223"/>
      <c r="JVK208" s="223"/>
      <c r="JVL208" s="223"/>
      <c r="JVM208" s="223"/>
      <c r="JVN208" s="223"/>
      <c r="JVO208" s="223"/>
      <c r="JVP208" s="223"/>
      <c r="JVQ208" s="223"/>
      <c r="JVR208" s="223"/>
      <c r="JVS208" s="223"/>
      <c r="JVT208" s="223"/>
      <c r="JVU208" s="223"/>
      <c r="JVV208" s="223"/>
      <c r="JVW208" s="223"/>
      <c r="JVX208" s="223"/>
      <c r="JVY208" s="223"/>
      <c r="JVZ208" s="223"/>
      <c r="JWA208" s="223"/>
      <c r="JWB208" s="223"/>
      <c r="JWC208" s="223"/>
      <c r="JWD208" s="223"/>
      <c r="JWE208" s="223"/>
      <c r="JWF208" s="223"/>
      <c r="JWG208" s="223"/>
      <c r="JWH208" s="223"/>
      <c r="JWI208" s="223"/>
      <c r="JWJ208" s="223"/>
      <c r="JWK208" s="223"/>
      <c r="JWL208" s="223"/>
      <c r="JWM208" s="223"/>
      <c r="JWN208" s="223"/>
      <c r="JWO208" s="223"/>
      <c r="JWP208" s="223"/>
      <c r="JWQ208" s="223"/>
      <c r="JWR208" s="223"/>
      <c r="JWS208" s="223"/>
      <c r="JWT208" s="223"/>
      <c r="JWU208" s="223"/>
      <c r="JWV208" s="223"/>
      <c r="JWW208" s="223"/>
      <c r="JWX208" s="223"/>
      <c r="JWY208" s="223"/>
      <c r="JWZ208" s="223"/>
      <c r="JXA208" s="223"/>
      <c r="JXB208" s="223"/>
      <c r="JXC208" s="223"/>
      <c r="JXD208" s="223"/>
      <c r="JXE208" s="223"/>
      <c r="JXF208" s="223"/>
      <c r="JXG208" s="223"/>
      <c r="JXH208" s="223"/>
      <c r="JXI208" s="223"/>
      <c r="JXJ208" s="223"/>
      <c r="JXK208" s="223"/>
      <c r="JXL208" s="223"/>
      <c r="JXM208" s="223"/>
      <c r="JXN208" s="223"/>
      <c r="JXO208" s="223"/>
      <c r="JXP208" s="223"/>
      <c r="JXQ208" s="223"/>
      <c r="JXR208" s="223"/>
      <c r="JXS208" s="223"/>
      <c r="JXT208" s="223"/>
      <c r="JXU208" s="223"/>
      <c r="JXV208" s="223"/>
      <c r="JXW208" s="223"/>
      <c r="JXX208" s="223"/>
      <c r="JXY208" s="223"/>
      <c r="JXZ208" s="223"/>
      <c r="JYA208" s="223"/>
      <c r="JYB208" s="223"/>
      <c r="JYC208" s="223"/>
      <c r="JYD208" s="223"/>
      <c r="JYE208" s="223"/>
      <c r="JYF208" s="223"/>
      <c r="JYG208" s="223"/>
      <c r="JYH208" s="223"/>
      <c r="JYI208" s="223"/>
      <c r="JYJ208" s="223"/>
      <c r="JYK208" s="223"/>
      <c r="JYL208" s="223"/>
      <c r="JYM208" s="223"/>
      <c r="JYN208" s="223"/>
      <c r="JYO208" s="223"/>
      <c r="JYP208" s="223"/>
      <c r="JYQ208" s="223"/>
      <c r="JYR208" s="223"/>
      <c r="JYS208" s="223"/>
      <c r="JYT208" s="223"/>
      <c r="JYU208" s="223"/>
      <c r="JYV208" s="223"/>
      <c r="JYW208" s="223"/>
      <c r="JYX208" s="223"/>
      <c r="JYY208" s="223"/>
      <c r="JYZ208" s="223"/>
      <c r="JZA208" s="223"/>
      <c r="JZB208" s="223"/>
      <c r="JZC208" s="223"/>
      <c r="JZD208" s="223"/>
      <c r="JZE208" s="223"/>
      <c r="JZF208" s="223"/>
      <c r="JZG208" s="223"/>
      <c r="JZH208" s="223"/>
      <c r="JZI208" s="223"/>
      <c r="JZJ208" s="223"/>
      <c r="JZK208" s="223"/>
      <c r="JZL208" s="223"/>
      <c r="JZM208" s="223"/>
      <c r="JZN208" s="223"/>
      <c r="JZO208" s="223"/>
      <c r="JZP208" s="223"/>
      <c r="JZQ208" s="223"/>
      <c r="JZR208" s="223"/>
      <c r="JZS208" s="223"/>
      <c r="JZT208" s="223"/>
      <c r="JZU208" s="223"/>
      <c r="JZV208" s="223"/>
      <c r="JZW208" s="223"/>
      <c r="JZX208" s="223"/>
      <c r="JZY208" s="223"/>
      <c r="JZZ208" s="223"/>
      <c r="KAA208" s="223"/>
      <c r="KAB208" s="223"/>
      <c r="KAC208" s="223"/>
      <c r="KAD208" s="223"/>
      <c r="KAE208" s="223"/>
      <c r="KAF208" s="223"/>
      <c r="KAG208" s="223"/>
      <c r="KAH208" s="223"/>
      <c r="KAI208" s="223"/>
      <c r="KAJ208" s="223"/>
      <c r="KAK208" s="223"/>
      <c r="KAL208" s="223"/>
      <c r="KAM208" s="223"/>
      <c r="KAN208" s="223"/>
      <c r="KAO208" s="223"/>
      <c r="KAP208" s="223"/>
      <c r="KAQ208" s="223"/>
      <c r="KAR208" s="223"/>
      <c r="KAS208" s="223"/>
      <c r="KAT208" s="223"/>
      <c r="KAU208" s="223"/>
      <c r="KAV208" s="223"/>
      <c r="KAW208" s="223"/>
      <c r="KAX208" s="223"/>
      <c r="KAY208" s="223"/>
      <c r="KAZ208" s="223"/>
      <c r="KBA208" s="223"/>
      <c r="KBB208" s="223"/>
      <c r="KBC208" s="223"/>
      <c r="KBD208" s="223"/>
      <c r="KBE208" s="223"/>
      <c r="KBF208" s="223"/>
      <c r="KBG208" s="223"/>
      <c r="KBH208" s="223"/>
      <c r="KBI208" s="223"/>
      <c r="KBJ208" s="223"/>
      <c r="KBK208" s="223"/>
      <c r="KBL208" s="223"/>
      <c r="KBM208" s="223"/>
      <c r="KBN208" s="223"/>
      <c r="KBO208" s="223"/>
      <c r="KBP208" s="223"/>
      <c r="KBQ208" s="223"/>
      <c r="KBR208" s="223"/>
      <c r="KBS208" s="223"/>
      <c r="KBT208" s="223"/>
      <c r="KBU208" s="223"/>
      <c r="KBV208" s="223"/>
      <c r="KBW208" s="223"/>
      <c r="KBX208" s="223"/>
      <c r="KBY208" s="223"/>
      <c r="KBZ208" s="223"/>
      <c r="KCA208" s="223"/>
      <c r="KCB208" s="223"/>
      <c r="KCC208" s="223"/>
      <c r="KCD208" s="223"/>
      <c r="KCE208" s="223"/>
      <c r="KCF208" s="223"/>
      <c r="KCG208" s="223"/>
      <c r="KCH208" s="223"/>
      <c r="KCI208" s="223"/>
      <c r="KCJ208" s="223"/>
      <c r="KCK208" s="223"/>
      <c r="KCL208" s="223"/>
      <c r="KCM208" s="223"/>
      <c r="KCN208" s="223"/>
      <c r="KCO208" s="223"/>
      <c r="KCP208" s="223"/>
      <c r="KCQ208" s="223"/>
      <c r="KCR208" s="223"/>
      <c r="KCS208" s="223"/>
      <c r="KCT208" s="223"/>
      <c r="KCU208" s="223"/>
      <c r="KCV208" s="223"/>
      <c r="KCW208" s="223"/>
      <c r="KCX208" s="223"/>
      <c r="KCY208" s="223"/>
      <c r="KCZ208" s="223"/>
      <c r="KDA208" s="223"/>
      <c r="KDB208" s="223"/>
      <c r="KDC208" s="223"/>
      <c r="KDD208" s="223"/>
      <c r="KDE208" s="223"/>
      <c r="KDF208" s="223"/>
      <c r="KDG208" s="223"/>
      <c r="KDH208" s="223"/>
      <c r="KDI208" s="223"/>
      <c r="KDJ208" s="223"/>
      <c r="KDK208" s="223"/>
      <c r="KDL208" s="223"/>
      <c r="KDM208" s="223"/>
      <c r="KDN208" s="223"/>
      <c r="KDO208" s="223"/>
      <c r="KDP208" s="223"/>
      <c r="KDQ208" s="223"/>
      <c r="KDR208" s="223"/>
      <c r="KDS208" s="223"/>
      <c r="KDT208" s="223"/>
      <c r="KDU208" s="223"/>
      <c r="KDV208" s="223"/>
      <c r="KDW208" s="223"/>
      <c r="KDX208" s="223"/>
      <c r="KDY208" s="223"/>
      <c r="KDZ208" s="223"/>
      <c r="KEA208" s="223"/>
      <c r="KEB208" s="223"/>
      <c r="KEC208" s="223"/>
      <c r="KED208" s="223"/>
      <c r="KEE208" s="223"/>
      <c r="KEF208" s="223"/>
      <c r="KEG208" s="223"/>
      <c r="KEH208" s="223"/>
      <c r="KEI208" s="223"/>
      <c r="KEJ208" s="223"/>
      <c r="KEK208" s="223"/>
      <c r="KEL208" s="223"/>
      <c r="KEM208" s="223"/>
      <c r="KEN208" s="223"/>
      <c r="KEO208" s="223"/>
      <c r="KEP208" s="223"/>
      <c r="KEQ208" s="223"/>
      <c r="KER208" s="223"/>
      <c r="KES208" s="223"/>
      <c r="KET208" s="223"/>
      <c r="KEU208" s="223"/>
      <c r="KEV208" s="223"/>
      <c r="KEW208" s="223"/>
      <c r="KEX208" s="223"/>
      <c r="KEY208" s="223"/>
      <c r="KEZ208" s="223"/>
      <c r="KFA208" s="223"/>
      <c r="KFB208" s="223"/>
      <c r="KFC208" s="223"/>
      <c r="KFD208" s="223"/>
      <c r="KFE208" s="223"/>
      <c r="KFF208" s="223"/>
      <c r="KFG208" s="223"/>
      <c r="KFH208" s="223"/>
      <c r="KFI208" s="223"/>
      <c r="KFJ208" s="223"/>
      <c r="KFK208" s="223"/>
      <c r="KFL208" s="223"/>
      <c r="KFM208" s="223"/>
      <c r="KFN208" s="223"/>
      <c r="KFO208" s="223"/>
      <c r="KFP208" s="223"/>
      <c r="KFQ208" s="223"/>
      <c r="KFR208" s="223"/>
      <c r="KFS208" s="223"/>
      <c r="KFT208" s="223"/>
      <c r="KFU208" s="223"/>
      <c r="KFV208" s="223"/>
      <c r="KFW208" s="223"/>
      <c r="KFX208" s="223"/>
      <c r="KFY208" s="223"/>
      <c r="KFZ208" s="223"/>
      <c r="KGA208" s="223"/>
      <c r="KGB208" s="223"/>
      <c r="KGC208" s="223"/>
      <c r="KGD208" s="223"/>
      <c r="KGE208" s="223"/>
      <c r="KGF208" s="223"/>
      <c r="KGG208" s="223"/>
      <c r="KGH208" s="223"/>
      <c r="KGI208" s="223"/>
      <c r="KGJ208" s="223"/>
      <c r="KGK208" s="223"/>
      <c r="KGL208" s="223"/>
      <c r="KGM208" s="223"/>
      <c r="KGN208" s="223"/>
      <c r="KGO208" s="223"/>
      <c r="KGP208" s="223"/>
      <c r="KGQ208" s="223"/>
      <c r="KGR208" s="223"/>
      <c r="KGS208" s="223"/>
      <c r="KGT208" s="223"/>
      <c r="KGU208" s="223"/>
      <c r="KGV208" s="223"/>
      <c r="KGW208" s="223"/>
      <c r="KGX208" s="223"/>
      <c r="KGY208" s="223"/>
      <c r="KGZ208" s="223"/>
      <c r="KHA208" s="223"/>
      <c r="KHB208" s="223"/>
      <c r="KHC208" s="223"/>
      <c r="KHD208" s="223"/>
      <c r="KHE208" s="223"/>
      <c r="KHF208" s="223"/>
      <c r="KHG208" s="223"/>
      <c r="KHH208" s="223"/>
      <c r="KHI208" s="223"/>
      <c r="KHJ208" s="223"/>
      <c r="KHK208" s="223"/>
      <c r="KHL208" s="223"/>
      <c r="KHM208" s="223"/>
      <c r="KHN208" s="223"/>
      <c r="KHO208" s="223"/>
      <c r="KHP208" s="223"/>
      <c r="KHQ208" s="223"/>
      <c r="KHR208" s="223"/>
      <c r="KHS208" s="223"/>
      <c r="KHT208" s="223"/>
      <c r="KHU208" s="223"/>
      <c r="KHV208" s="223"/>
      <c r="KHW208" s="223"/>
      <c r="KHX208" s="223"/>
      <c r="KHY208" s="223"/>
      <c r="KHZ208" s="223"/>
      <c r="KIA208" s="223"/>
      <c r="KIB208" s="223"/>
      <c r="KIC208" s="223"/>
      <c r="KID208" s="223"/>
      <c r="KIE208" s="223"/>
      <c r="KIF208" s="223"/>
      <c r="KIG208" s="223"/>
      <c r="KIH208" s="223"/>
      <c r="KII208" s="223"/>
      <c r="KIJ208" s="223"/>
      <c r="KIK208" s="223"/>
      <c r="KIL208" s="223"/>
      <c r="KIM208" s="223"/>
      <c r="KIN208" s="223"/>
      <c r="KIO208" s="223"/>
      <c r="KIP208" s="223"/>
      <c r="KIQ208" s="223"/>
      <c r="KIR208" s="223"/>
      <c r="KIS208" s="223"/>
      <c r="KIT208" s="223"/>
      <c r="KIU208" s="223"/>
      <c r="KIV208" s="223"/>
      <c r="KIW208" s="223"/>
      <c r="KIX208" s="223"/>
      <c r="KIY208" s="223"/>
      <c r="KIZ208" s="223"/>
      <c r="KJA208" s="223"/>
      <c r="KJB208" s="223"/>
      <c r="KJC208" s="223"/>
      <c r="KJD208" s="223"/>
      <c r="KJE208" s="223"/>
      <c r="KJF208" s="223"/>
      <c r="KJG208" s="223"/>
      <c r="KJH208" s="223"/>
      <c r="KJI208" s="223"/>
      <c r="KJJ208" s="223"/>
      <c r="KJK208" s="223"/>
      <c r="KJL208" s="223"/>
      <c r="KJM208" s="223"/>
      <c r="KJN208" s="223"/>
      <c r="KJO208" s="223"/>
      <c r="KJP208" s="223"/>
      <c r="KJQ208" s="223"/>
      <c r="KJR208" s="223"/>
      <c r="KJS208" s="223"/>
      <c r="KJT208" s="223"/>
      <c r="KJU208" s="223"/>
      <c r="KJV208" s="223"/>
      <c r="KJW208" s="223"/>
      <c r="KJX208" s="223"/>
      <c r="KJY208" s="223"/>
      <c r="KJZ208" s="223"/>
      <c r="KKA208" s="223"/>
      <c r="KKB208" s="223"/>
      <c r="KKC208" s="223"/>
      <c r="KKD208" s="223"/>
      <c r="KKE208" s="223"/>
      <c r="KKF208" s="223"/>
      <c r="KKG208" s="223"/>
      <c r="KKH208" s="223"/>
      <c r="KKI208" s="223"/>
      <c r="KKJ208" s="223"/>
      <c r="KKK208" s="223"/>
      <c r="KKL208" s="223"/>
      <c r="KKM208" s="223"/>
      <c r="KKN208" s="223"/>
      <c r="KKO208" s="223"/>
      <c r="KKP208" s="223"/>
      <c r="KKQ208" s="223"/>
      <c r="KKR208" s="223"/>
      <c r="KKS208" s="223"/>
      <c r="KKT208" s="223"/>
      <c r="KKU208" s="223"/>
      <c r="KKV208" s="223"/>
      <c r="KKW208" s="223"/>
      <c r="KKX208" s="223"/>
      <c r="KKY208" s="223"/>
      <c r="KKZ208" s="223"/>
      <c r="KLA208" s="223"/>
      <c r="KLB208" s="223"/>
      <c r="KLC208" s="223"/>
      <c r="KLD208" s="223"/>
      <c r="KLE208" s="223"/>
      <c r="KLF208" s="223"/>
      <c r="KLG208" s="223"/>
      <c r="KLH208" s="223"/>
      <c r="KLI208" s="223"/>
      <c r="KLJ208" s="223"/>
      <c r="KLK208" s="223"/>
      <c r="KLL208" s="223"/>
      <c r="KLM208" s="223"/>
      <c r="KLN208" s="223"/>
      <c r="KLO208" s="223"/>
      <c r="KLP208" s="223"/>
      <c r="KLQ208" s="223"/>
      <c r="KLR208" s="223"/>
      <c r="KLS208" s="223"/>
      <c r="KLT208" s="223"/>
      <c r="KLU208" s="223"/>
      <c r="KLV208" s="223"/>
      <c r="KLW208" s="223"/>
      <c r="KLX208" s="223"/>
      <c r="KLY208" s="223"/>
      <c r="KLZ208" s="223"/>
      <c r="KMA208" s="223"/>
      <c r="KMB208" s="223"/>
      <c r="KMC208" s="223"/>
      <c r="KMD208" s="223"/>
      <c r="KME208" s="223"/>
      <c r="KMF208" s="223"/>
      <c r="KMG208" s="223"/>
      <c r="KMH208" s="223"/>
      <c r="KMI208" s="223"/>
      <c r="KMJ208" s="223"/>
      <c r="KMK208" s="223"/>
      <c r="KML208" s="223"/>
      <c r="KMM208" s="223"/>
      <c r="KMN208" s="223"/>
      <c r="KMO208" s="223"/>
      <c r="KMP208" s="223"/>
      <c r="KMQ208" s="223"/>
      <c r="KMR208" s="223"/>
      <c r="KMS208" s="223"/>
      <c r="KMT208" s="223"/>
      <c r="KMU208" s="223"/>
      <c r="KMV208" s="223"/>
      <c r="KMW208" s="223"/>
      <c r="KMX208" s="223"/>
      <c r="KMY208" s="223"/>
      <c r="KMZ208" s="223"/>
      <c r="KNA208" s="223"/>
      <c r="KNB208" s="223"/>
      <c r="KNC208" s="223"/>
      <c r="KND208" s="223"/>
      <c r="KNE208" s="223"/>
      <c r="KNF208" s="223"/>
      <c r="KNG208" s="223"/>
      <c r="KNH208" s="223"/>
      <c r="KNI208" s="223"/>
      <c r="KNJ208" s="223"/>
      <c r="KNK208" s="223"/>
      <c r="KNL208" s="223"/>
      <c r="KNM208" s="223"/>
      <c r="KNN208" s="223"/>
      <c r="KNO208" s="223"/>
      <c r="KNP208" s="223"/>
      <c r="KNQ208" s="223"/>
      <c r="KNR208" s="223"/>
      <c r="KNS208" s="223"/>
      <c r="KNT208" s="223"/>
      <c r="KNU208" s="223"/>
      <c r="KNV208" s="223"/>
      <c r="KNW208" s="223"/>
      <c r="KNX208" s="223"/>
      <c r="KNY208" s="223"/>
      <c r="KNZ208" s="223"/>
      <c r="KOA208" s="223"/>
      <c r="KOB208" s="223"/>
      <c r="KOC208" s="223"/>
      <c r="KOD208" s="223"/>
      <c r="KOE208" s="223"/>
      <c r="KOF208" s="223"/>
      <c r="KOG208" s="223"/>
      <c r="KOH208" s="223"/>
      <c r="KOI208" s="223"/>
      <c r="KOJ208" s="223"/>
      <c r="KOK208" s="223"/>
      <c r="KOL208" s="223"/>
      <c r="KOM208" s="223"/>
      <c r="KON208" s="223"/>
      <c r="KOO208" s="223"/>
      <c r="KOP208" s="223"/>
      <c r="KOQ208" s="223"/>
      <c r="KOR208" s="223"/>
      <c r="KOS208" s="223"/>
      <c r="KOT208" s="223"/>
      <c r="KOU208" s="223"/>
      <c r="KOV208" s="223"/>
      <c r="KOW208" s="223"/>
      <c r="KOX208" s="223"/>
      <c r="KOY208" s="223"/>
      <c r="KOZ208" s="223"/>
      <c r="KPA208" s="223"/>
      <c r="KPB208" s="223"/>
      <c r="KPC208" s="223"/>
      <c r="KPD208" s="223"/>
      <c r="KPE208" s="223"/>
      <c r="KPF208" s="223"/>
      <c r="KPG208" s="223"/>
      <c r="KPH208" s="223"/>
      <c r="KPI208" s="223"/>
      <c r="KPJ208" s="223"/>
      <c r="KPK208" s="223"/>
      <c r="KPL208" s="223"/>
      <c r="KPM208" s="223"/>
      <c r="KPN208" s="223"/>
      <c r="KPO208" s="223"/>
      <c r="KPP208" s="223"/>
      <c r="KPQ208" s="223"/>
      <c r="KPR208" s="223"/>
      <c r="KPS208" s="223"/>
      <c r="KPT208" s="223"/>
      <c r="KPU208" s="223"/>
      <c r="KPV208" s="223"/>
      <c r="KPW208" s="223"/>
      <c r="KPX208" s="223"/>
      <c r="KPY208" s="223"/>
      <c r="KPZ208" s="223"/>
      <c r="KQA208" s="223"/>
      <c r="KQB208" s="223"/>
      <c r="KQC208" s="223"/>
      <c r="KQD208" s="223"/>
      <c r="KQE208" s="223"/>
      <c r="KQF208" s="223"/>
      <c r="KQG208" s="223"/>
      <c r="KQH208" s="223"/>
      <c r="KQI208" s="223"/>
      <c r="KQJ208" s="223"/>
      <c r="KQK208" s="223"/>
      <c r="KQL208" s="223"/>
      <c r="KQM208" s="223"/>
      <c r="KQN208" s="223"/>
      <c r="KQO208" s="223"/>
      <c r="KQP208" s="223"/>
      <c r="KQQ208" s="223"/>
      <c r="KQR208" s="223"/>
      <c r="KQS208" s="223"/>
      <c r="KQT208" s="223"/>
      <c r="KQU208" s="223"/>
      <c r="KQV208" s="223"/>
      <c r="KQW208" s="223"/>
      <c r="KQX208" s="223"/>
      <c r="KQY208" s="223"/>
      <c r="KQZ208" s="223"/>
      <c r="KRA208" s="223"/>
      <c r="KRB208" s="223"/>
      <c r="KRC208" s="223"/>
      <c r="KRD208" s="223"/>
      <c r="KRE208" s="223"/>
      <c r="KRF208" s="223"/>
      <c r="KRG208" s="223"/>
      <c r="KRH208" s="223"/>
      <c r="KRI208" s="223"/>
      <c r="KRJ208" s="223"/>
      <c r="KRK208" s="223"/>
      <c r="KRL208" s="223"/>
      <c r="KRM208" s="223"/>
      <c r="KRN208" s="223"/>
      <c r="KRO208" s="223"/>
      <c r="KRP208" s="223"/>
      <c r="KRQ208" s="223"/>
      <c r="KRR208" s="223"/>
      <c r="KRS208" s="223"/>
      <c r="KRT208" s="223"/>
      <c r="KRU208" s="223"/>
      <c r="KRV208" s="223"/>
      <c r="KRW208" s="223"/>
      <c r="KRX208" s="223"/>
      <c r="KRY208" s="223"/>
      <c r="KRZ208" s="223"/>
      <c r="KSA208" s="223"/>
      <c r="KSB208" s="223"/>
      <c r="KSC208" s="223"/>
      <c r="KSD208" s="223"/>
      <c r="KSE208" s="223"/>
      <c r="KSF208" s="223"/>
      <c r="KSG208" s="223"/>
      <c r="KSH208" s="223"/>
      <c r="KSI208" s="223"/>
      <c r="KSJ208" s="223"/>
      <c r="KSK208" s="223"/>
      <c r="KSL208" s="223"/>
      <c r="KSM208" s="223"/>
      <c r="KSN208" s="223"/>
      <c r="KSO208" s="223"/>
      <c r="KSP208" s="223"/>
      <c r="KSQ208" s="223"/>
      <c r="KSR208" s="223"/>
      <c r="KSS208" s="223"/>
      <c r="KST208" s="223"/>
      <c r="KSU208" s="223"/>
      <c r="KSV208" s="223"/>
      <c r="KSW208" s="223"/>
      <c r="KSX208" s="223"/>
      <c r="KSY208" s="223"/>
      <c r="KSZ208" s="223"/>
      <c r="KTA208" s="223"/>
      <c r="KTB208" s="223"/>
      <c r="KTC208" s="223"/>
      <c r="KTD208" s="223"/>
      <c r="KTE208" s="223"/>
      <c r="KTF208" s="223"/>
      <c r="KTG208" s="223"/>
      <c r="KTH208" s="223"/>
      <c r="KTI208" s="223"/>
      <c r="KTJ208" s="223"/>
      <c r="KTK208" s="223"/>
      <c r="KTL208" s="223"/>
      <c r="KTM208" s="223"/>
      <c r="KTN208" s="223"/>
      <c r="KTO208" s="223"/>
      <c r="KTP208" s="223"/>
      <c r="KTQ208" s="223"/>
      <c r="KTR208" s="223"/>
      <c r="KTS208" s="223"/>
      <c r="KTT208" s="223"/>
      <c r="KTU208" s="223"/>
      <c r="KTV208" s="223"/>
      <c r="KTW208" s="223"/>
      <c r="KTX208" s="223"/>
      <c r="KTY208" s="223"/>
      <c r="KTZ208" s="223"/>
      <c r="KUA208" s="223"/>
      <c r="KUB208" s="223"/>
      <c r="KUC208" s="223"/>
      <c r="KUD208" s="223"/>
      <c r="KUE208" s="223"/>
      <c r="KUF208" s="223"/>
      <c r="KUG208" s="223"/>
      <c r="KUH208" s="223"/>
      <c r="KUI208" s="223"/>
      <c r="KUJ208" s="223"/>
      <c r="KUK208" s="223"/>
      <c r="KUL208" s="223"/>
      <c r="KUM208" s="223"/>
      <c r="KUN208" s="223"/>
      <c r="KUO208" s="223"/>
      <c r="KUP208" s="223"/>
      <c r="KUQ208" s="223"/>
      <c r="KUR208" s="223"/>
      <c r="KUS208" s="223"/>
      <c r="KUT208" s="223"/>
      <c r="KUU208" s="223"/>
      <c r="KUV208" s="223"/>
      <c r="KUW208" s="223"/>
      <c r="KUX208" s="223"/>
      <c r="KUY208" s="223"/>
      <c r="KUZ208" s="223"/>
      <c r="KVA208" s="223"/>
      <c r="KVB208" s="223"/>
      <c r="KVC208" s="223"/>
      <c r="KVD208" s="223"/>
      <c r="KVE208" s="223"/>
      <c r="KVF208" s="223"/>
      <c r="KVG208" s="223"/>
      <c r="KVH208" s="223"/>
      <c r="KVI208" s="223"/>
      <c r="KVJ208" s="223"/>
      <c r="KVK208" s="223"/>
      <c r="KVL208" s="223"/>
      <c r="KVM208" s="223"/>
      <c r="KVN208" s="223"/>
      <c r="KVO208" s="223"/>
      <c r="KVP208" s="223"/>
      <c r="KVQ208" s="223"/>
      <c r="KVR208" s="223"/>
      <c r="KVS208" s="223"/>
      <c r="KVT208" s="223"/>
      <c r="KVU208" s="223"/>
      <c r="KVV208" s="223"/>
      <c r="KVW208" s="223"/>
      <c r="KVX208" s="223"/>
      <c r="KVY208" s="223"/>
      <c r="KVZ208" s="223"/>
      <c r="KWA208" s="223"/>
      <c r="KWB208" s="223"/>
      <c r="KWC208" s="223"/>
      <c r="KWD208" s="223"/>
      <c r="KWE208" s="223"/>
      <c r="KWF208" s="223"/>
      <c r="KWG208" s="223"/>
      <c r="KWH208" s="223"/>
      <c r="KWI208" s="223"/>
      <c r="KWJ208" s="223"/>
      <c r="KWK208" s="223"/>
      <c r="KWL208" s="223"/>
      <c r="KWM208" s="223"/>
      <c r="KWN208" s="223"/>
      <c r="KWO208" s="223"/>
      <c r="KWP208" s="223"/>
      <c r="KWQ208" s="223"/>
      <c r="KWR208" s="223"/>
      <c r="KWS208" s="223"/>
      <c r="KWT208" s="223"/>
      <c r="KWU208" s="223"/>
      <c r="KWV208" s="223"/>
      <c r="KWW208" s="223"/>
      <c r="KWX208" s="223"/>
      <c r="KWY208" s="223"/>
      <c r="KWZ208" s="223"/>
      <c r="KXA208" s="223"/>
      <c r="KXB208" s="223"/>
      <c r="KXC208" s="223"/>
      <c r="KXD208" s="223"/>
      <c r="KXE208" s="223"/>
      <c r="KXF208" s="223"/>
      <c r="KXG208" s="223"/>
      <c r="KXH208" s="223"/>
      <c r="KXI208" s="223"/>
      <c r="KXJ208" s="223"/>
      <c r="KXK208" s="223"/>
      <c r="KXL208" s="223"/>
      <c r="KXM208" s="223"/>
      <c r="KXN208" s="223"/>
      <c r="KXO208" s="223"/>
      <c r="KXP208" s="223"/>
      <c r="KXQ208" s="223"/>
      <c r="KXR208" s="223"/>
      <c r="KXS208" s="223"/>
      <c r="KXT208" s="223"/>
      <c r="KXU208" s="223"/>
      <c r="KXV208" s="223"/>
      <c r="KXW208" s="223"/>
      <c r="KXX208" s="223"/>
      <c r="KXY208" s="223"/>
      <c r="KXZ208" s="223"/>
      <c r="KYA208" s="223"/>
      <c r="KYB208" s="223"/>
      <c r="KYC208" s="223"/>
      <c r="KYD208" s="223"/>
      <c r="KYE208" s="223"/>
      <c r="KYF208" s="223"/>
      <c r="KYG208" s="223"/>
      <c r="KYH208" s="223"/>
      <c r="KYI208" s="223"/>
      <c r="KYJ208" s="223"/>
      <c r="KYK208" s="223"/>
      <c r="KYL208" s="223"/>
      <c r="KYM208" s="223"/>
      <c r="KYN208" s="223"/>
      <c r="KYO208" s="223"/>
      <c r="KYP208" s="223"/>
      <c r="KYQ208" s="223"/>
      <c r="KYR208" s="223"/>
      <c r="KYS208" s="223"/>
      <c r="KYT208" s="223"/>
      <c r="KYU208" s="223"/>
      <c r="KYV208" s="223"/>
      <c r="KYW208" s="223"/>
      <c r="KYX208" s="223"/>
      <c r="KYY208" s="223"/>
      <c r="KYZ208" s="223"/>
      <c r="KZA208" s="223"/>
      <c r="KZB208" s="223"/>
      <c r="KZC208" s="223"/>
      <c r="KZD208" s="223"/>
      <c r="KZE208" s="223"/>
      <c r="KZF208" s="223"/>
      <c r="KZG208" s="223"/>
      <c r="KZH208" s="223"/>
      <c r="KZI208" s="223"/>
      <c r="KZJ208" s="223"/>
      <c r="KZK208" s="223"/>
      <c r="KZL208" s="223"/>
      <c r="KZM208" s="223"/>
      <c r="KZN208" s="223"/>
      <c r="KZO208" s="223"/>
      <c r="KZP208" s="223"/>
      <c r="KZQ208" s="223"/>
      <c r="KZR208" s="223"/>
      <c r="KZS208" s="223"/>
      <c r="KZT208" s="223"/>
      <c r="KZU208" s="223"/>
      <c r="KZV208" s="223"/>
      <c r="KZW208" s="223"/>
      <c r="KZX208" s="223"/>
      <c r="KZY208" s="223"/>
      <c r="KZZ208" s="223"/>
      <c r="LAA208" s="223"/>
      <c r="LAB208" s="223"/>
      <c r="LAC208" s="223"/>
      <c r="LAD208" s="223"/>
      <c r="LAE208" s="223"/>
      <c r="LAF208" s="223"/>
      <c r="LAG208" s="223"/>
      <c r="LAH208" s="223"/>
      <c r="LAI208" s="223"/>
      <c r="LAJ208" s="223"/>
      <c r="LAK208" s="223"/>
      <c r="LAL208" s="223"/>
      <c r="LAM208" s="223"/>
      <c r="LAN208" s="223"/>
      <c r="LAO208" s="223"/>
      <c r="LAP208" s="223"/>
      <c r="LAQ208" s="223"/>
      <c r="LAR208" s="223"/>
      <c r="LAS208" s="223"/>
      <c r="LAT208" s="223"/>
      <c r="LAU208" s="223"/>
      <c r="LAV208" s="223"/>
      <c r="LAW208" s="223"/>
      <c r="LAX208" s="223"/>
      <c r="LAY208" s="223"/>
      <c r="LAZ208" s="223"/>
      <c r="LBA208" s="223"/>
      <c r="LBB208" s="223"/>
      <c r="LBC208" s="223"/>
      <c r="LBD208" s="223"/>
      <c r="LBE208" s="223"/>
      <c r="LBF208" s="223"/>
      <c r="LBG208" s="223"/>
      <c r="LBH208" s="223"/>
      <c r="LBI208" s="223"/>
      <c r="LBJ208" s="223"/>
      <c r="LBK208" s="223"/>
      <c r="LBL208" s="223"/>
      <c r="LBM208" s="223"/>
      <c r="LBN208" s="223"/>
      <c r="LBO208" s="223"/>
      <c r="LBP208" s="223"/>
      <c r="LBQ208" s="223"/>
      <c r="LBR208" s="223"/>
      <c r="LBS208" s="223"/>
      <c r="LBT208" s="223"/>
      <c r="LBU208" s="223"/>
      <c r="LBV208" s="223"/>
      <c r="LBW208" s="223"/>
      <c r="LBX208" s="223"/>
      <c r="LBY208" s="223"/>
      <c r="LBZ208" s="223"/>
      <c r="LCA208" s="223"/>
      <c r="LCB208" s="223"/>
      <c r="LCC208" s="223"/>
      <c r="LCD208" s="223"/>
      <c r="LCE208" s="223"/>
      <c r="LCF208" s="223"/>
      <c r="LCG208" s="223"/>
      <c r="LCH208" s="223"/>
      <c r="LCI208" s="223"/>
      <c r="LCJ208" s="223"/>
      <c r="LCK208" s="223"/>
      <c r="LCL208" s="223"/>
      <c r="LCM208" s="223"/>
      <c r="LCN208" s="223"/>
      <c r="LCO208" s="223"/>
      <c r="LCP208" s="223"/>
      <c r="LCQ208" s="223"/>
      <c r="LCR208" s="223"/>
      <c r="LCS208" s="223"/>
      <c r="LCT208" s="223"/>
      <c r="LCU208" s="223"/>
      <c r="LCV208" s="223"/>
      <c r="LCW208" s="223"/>
      <c r="LCX208" s="223"/>
      <c r="LCY208" s="223"/>
      <c r="LCZ208" s="223"/>
      <c r="LDA208" s="223"/>
      <c r="LDB208" s="223"/>
      <c r="LDC208" s="223"/>
      <c r="LDD208" s="223"/>
      <c r="LDE208" s="223"/>
      <c r="LDF208" s="223"/>
      <c r="LDG208" s="223"/>
      <c r="LDH208" s="223"/>
      <c r="LDI208" s="223"/>
      <c r="LDJ208" s="223"/>
      <c r="LDK208" s="223"/>
      <c r="LDL208" s="223"/>
      <c r="LDM208" s="223"/>
      <c r="LDN208" s="223"/>
      <c r="LDO208" s="223"/>
      <c r="LDP208" s="223"/>
      <c r="LDQ208" s="223"/>
      <c r="LDR208" s="223"/>
      <c r="LDS208" s="223"/>
      <c r="LDT208" s="223"/>
      <c r="LDU208" s="223"/>
      <c r="LDV208" s="223"/>
      <c r="LDW208" s="223"/>
      <c r="LDX208" s="223"/>
      <c r="LDY208" s="223"/>
      <c r="LDZ208" s="223"/>
      <c r="LEA208" s="223"/>
      <c r="LEB208" s="223"/>
      <c r="LEC208" s="223"/>
      <c r="LED208" s="223"/>
      <c r="LEE208" s="223"/>
      <c r="LEF208" s="223"/>
      <c r="LEG208" s="223"/>
      <c r="LEH208" s="223"/>
      <c r="LEI208" s="223"/>
      <c r="LEJ208" s="223"/>
      <c r="LEK208" s="223"/>
      <c r="LEL208" s="223"/>
      <c r="LEM208" s="223"/>
      <c r="LEN208" s="223"/>
      <c r="LEO208" s="223"/>
      <c r="LEP208" s="223"/>
      <c r="LEQ208" s="223"/>
      <c r="LER208" s="223"/>
      <c r="LES208" s="223"/>
      <c r="LET208" s="223"/>
      <c r="LEU208" s="223"/>
      <c r="LEV208" s="223"/>
      <c r="LEW208" s="223"/>
      <c r="LEX208" s="223"/>
      <c r="LEY208" s="223"/>
      <c r="LEZ208" s="223"/>
      <c r="LFA208" s="223"/>
      <c r="LFB208" s="223"/>
      <c r="LFC208" s="223"/>
      <c r="LFD208" s="223"/>
      <c r="LFE208" s="223"/>
      <c r="LFF208" s="223"/>
      <c r="LFG208" s="223"/>
      <c r="LFH208" s="223"/>
      <c r="LFI208" s="223"/>
      <c r="LFJ208" s="223"/>
      <c r="LFK208" s="223"/>
      <c r="LFL208" s="223"/>
      <c r="LFM208" s="223"/>
      <c r="LFN208" s="223"/>
      <c r="LFO208" s="223"/>
      <c r="LFP208" s="223"/>
      <c r="LFQ208" s="223"/>
      <c r="LFR208" s="223"/>
      <c r="LFS208" s="223"/>
      <c r="LFT208" s="223"/>
      <c r="LFU208" s="223"/>
      <c r="LFV208" s="223"/>
      <c r="LFW208" s="223"/>
      <c r="LFX208" s="223"/>
      <c r="LFY208" s="223"/>
      <c r="LFZ208" s="223"/>
      <c r="LGA208" s="223"/>
      <c r="LGB208" s="223"/>
      <c r="LGC208" s="223"/>
      <c r="LGD208" s="223"/>
      <c r="LGE208" s="223"/>
      <c r="LGF208" s="223"/>
      <c r="LGG208" s="223"/>
      <c r="LGH208" s="223"/>
      <c r="LGI208" s="223"/>
      <c r="LGJ208" s="223"/>
      <c r="LGK208" s="223"/>
      <c r="LGL208" s="223"/>
      <c r="LGM208" s="223"/>
      <c r="LGN208" s="223"/>
      <c r="LGO208" s="223"/>
      <c r="LGP208" s="223"/>
      <c r="LGQ208" s="223"/>
      <c r="LGR208" s="223"/>
      <c r="LGS208" s="223"/>
      <c r="LGT208" s="223"/>
      <c r="LGU208" s="223"/>
      <c r="LGV208" s="223"/>
      <c r="LGW208" s="223"/>
      <c r="LGX208" s="223"/>
      <c r="LGY208" s="223"/>
      <c r="LGZ208" s="223"/>
      <c r="LHA208" s="223"/>
      <c r="LHB208" s="223"/>
      <c r="LHC208" s="223"/>
      <c r="LHD208" s="223"/>
      <c r="LHE208" s="223"/>
      <c r="LHF208" s="223"/>
      <c r="LHG208" s="223"/>
      <c r="LHH208" s="223"/>
      <c r="LHI208" s="223"/>
      <c r="LHJ208" s="223"/>
      <c r="LHK208" s="223"/>
      <c r="LHL208" s="223"/>
      <c r="LHM208" s="223"/>
      <c r="LHN208" s="223"/>
      <c r="LHO208" s="223"/>
      <c r="LHP208" s="223"/>
      <c r="LHQ208" s="223"/>
      <c r="LHR208" s="223"/>
      <c r="LHS208" s="223"/>
      <c r="LHT208" s="223"/>
      <c r="LHU208" s="223"/>
      <c r="LHV208" s="223"/>
      <c r="LHW208" s="223"/>
      <c r="LHX208" s="223"/>
      <c r="LHY208" s="223"/>
      <c r="LHZ208" s="223"/>
      <c r="LIA208" s="223"/>
      <c r="LIB208" s="223"/>
      <c r="LIC208" s="223"/>
      <c r="LID208" s="223"/>
      <c r="LIE208" s="223"/>
      <c r="LIF208" s="223"/>
      <c r="LIG208" s="223"/>
      <c r="LIH208" s="223"/>
      <c r="LII208" s="223"/>
      <c r="LIJ208" s="223"/>
      <c r="LIK208" s="223"/>
      <c r="LIL208" s="223"/>
      <c r="LIM208" s="223"/>
      <c r="LIN208" s="223"/>
      <c r="LIO208" s="223"/>
      <c r="LIP208" s="223"/>
      <c r="LIQ208" s="223"/>
      <c r="LIR208" s="223"/>
      <c r="LIS208" s="223"/>
      <c r="LIT208" s="223"/>
      <c r="LIU208" s="223"/>
      <c r="LIV208" s="223"/>
      <c r="LIW208" s="223"/>
      <c r="LIX208" s="223"/>
      <c r="LIY208" s="223"/>
      <c r="LIZ208" s="223"/>
      <c r="LJA208" s="223"/>
      <c r="LJB208" s="223"/>
      <c r="LJC208" s="223"/>
      <c r="LJD208" s="223"/>
      <c r="LJE208" s="223"/>
      <c r="LJF208" s="223"/>
      <c r="LJG208" s="223"/>
      <c r="LJH208" s="223"/>
      <c r="LJI208" s="223"/>
      <c r="LJJ208" s="223"/>
      <c r="LJK208" s="223"/>
      <c r="LJL208" s="223"/>
      <c r="LJM208" s="223"/>
      <c r="LJN208" s="223"/>
      <c r="LJO208" s="223"/>
      <c r="LJP208" s="223"/>
      <c r="LJQ208" s="223"/>
      <c r="LJR208" s="223"/>
      <c r="LJS208" s="223"/>
      <c r="LJT208" s="223"/>
      <c r="LJU208" s="223"/>
      <c r="LJV208" s="223"/>
      <c r="LJW208" s="223"/>
      <c r="LJX208" s="223"/>
      <c r="LJY208" s="223"/>
      <c r="LJZ208" s="223"/>
      <c r="LKA208" s="223"/>
      <c r="LKB208" s="223"/>
      <c r="LKC208" s="223"/>
      <c r="LKD208" s="223"/>
      <c r="LKE208" s="223"/>
      <c r="LKF208" s="223"/>
      <c r="LKG208" s="223"/>
      <c r="LKH208" s="223"/>
      <c r="LKI208" s="223"/>
      <c r="LKJ208" s="223"/>
      <c r="LKK208" s="223"/>
      <c r="LKL208" s="223"/>
      <c r="LKM208" s="223"/>
      <c r="LKN208" s="223"/>
      <c r="LKO208" s="223"/>
      <c r="LKP208" s="223"/>
      <c r="LKQ208" s="223"/>
      <c r="LKR208" s="223"/>
      <c r="LKS208" s="223"/>
      <c r="LKT208" s="223"/>
      <c r="LKU208" s="223"/>
      <c r="LKV208" s="223"/>
      <c r="LKW208" s="223"/>
      <c r="LKX208" s="223"/>
      <c r="LKY208" s="223"/>
      <c r="LKZ208" s="223"/>
      <c r="LLA208" s="223"/>
      <c r="LLB208" s="223"/>
      <c r="LLC208" s="223"/>
      <c r="LLD208" s="223"/>
      <c r="LLE208" s="223"/>
      <c r="LLF208" s="223"/>
      <c r="LLG208" s="223"/>
      <c r="LLH208" s="223"/>
      <c r="LLI208" s="223"/>
      <c r="LLJ208" s="223"/>
      <c r="LLK208" s="223"/>
      <c r="LLL208" s="223"/>
      <c r="LLM208" s="223"/>
      <c r="LLN208" s="223"/>
      <c r="LLO208" s="223"/>
      <c r="LLP208" s="223"/>
      <c r="LLQ208" s="223"/>
      <c r="LLR208" s="223"/>
      <c r="LLS208" s="223"/>
      <c r="LLT208" s="223"/>
      <c r="LLU208" s="223"/>
      <c r="LLV208" s="223"/>
      <c r="LLW208" s="223"/>
      <c r="LLX208" s="223"/>
      <c r="LLY208" s="223"/>
      <c r="LLZ208" s="223"/>
      <c r="LMA208" s="223"/>
      <c r="LMB208" s="223"/>
      <c r="LMC208" s="223"/>
      <c r="LMD208" s="223"/>
      <c r="LME208" s="223"/>
      <c r="LMF208" s="223"/>
      <c r="LMG208" s="223"/>
      <c r="LMH208" s="223"/>
      <c r="LMI208" s="223"/>
      <c r="LMJ208" s="223"/>
      <c r="LMK208" s="223"/>
      <c r="LML208" s="223"/>
      <c r="LMM208" s="223"/>
      <c r="LMN208" s="223"/>
      <c r="LMO208" s="223"/>
      <c r="LMP208" s="223"/>
      <c r="LMQ208" s="223"/>
      <c r="LMR208" s="223"/>
      <c r="LMS208" s="223"/>
      <c r="LMT208" s="223"/>
      <c r="LMU208" s="223"/>
      <c r="LMV208" s="223"/>
      <c r="LMW208" s="223"/>
      <c r="LMX208" s="223"/>
      <c r="LMY208" s="223"/>
      <c r="LMZ208" s="223"/>
      <c r="LNA208" s="223"/>
      <c r="LNB208" s="223"/>
      <c r="LNC208" s="223"/>
      <c r="LND208" s="223"/>
      <c r="LNE208" s="223"/>
      <c r="LNF208" s="223"/>
      <c r="LNG208" s="223"/>
      <c r="LNH208" s="223"/>
      <c r="LNI208" s="223"/>
      <c r="LNJ208" s="223"/>
      <c r="LNK208" s="223"/>
      <c r="LNL208" s="223"/>
      <c r="LNM208" s="223"/>
      <c r="LNN208" s="223"/>
      <c r="LNO208" s="223"/>
      <c r="LNP208" s="223"/>
      <c r="LNQ208" s="223"/>
      <c r="LNR208" s="223"/>
      <c r="LNS208" s="223"/>
      <c r="LNT208" s="223"/>
      <c r="LNU208" s="223"/>
      <c r="LNV208" s="223"/>
      <c r="LNW208" s="223"/>
      <c r="LNX208" s="223"/>
      <c r="LNY208" s="223"/>
      <c r="LNZ208" s="223"/>
      <c r="LOA208" s="223"/>
      <c r="LOB208" s="223"/>
      <c r="LOC208" s="223"/>
      <c r="LOD208" s="223"/>
      <c r="LOE208" s="223"/>
      <c r="LOF208" s="223"/>
      <c r="LOG208" s="223"/>
      <c r="LOH208" s="223"/>
      <c r="LOI208" s="223"/>
      <c r="LOJ208" s="223"/>
      <c r="LOK208" s="223"/>
      <c r="LOL208" s="223"/>
      <c r="LOM208" s="223"/>
      <c r="LON208" s="223"/>
      <c r="LOO208" s="223"/>
      <c r="LOP208" s="223"/>
      <c r="LOQ208" s="223"/>
      <c r="LOR208" s="223"/>
      <c r="LOS208" s="223"/>
      <c r="LOT208" s="223"/>
      <c r="LOU208" s="223"/>
      <c r="LOV208" s="223"/>
      <c r="LOW208" s="223"/>
      <c r="LOX208" s="223"/>
      <c r="LOY208" s="223"/>
      <c r="LOZ208" s="223"/>
      <c r="LPA208" s="223"/>
      <c r="LPB208" s="223"/>
      <c r="LPC208" s="223"/>
      <c r="LPD208" s="223"/>
      <c r="LPE208" s="223"/>
      <c r="LPF208" s="223"/>
      <c r="LPG208" s="223"/>
      <c r="LPH208" s="223"/>
      <c r="LPI208" s="223"/>
      <c r="LPJ208" s="223"/>
      <c r="LPK208" s="223"/>
      <c r="LPL208" s="223"/>
      <c r="LPM208" s="223"/>
      <c r="LPN208" s="223"/>
      <c r="LPO208" s="223"/>
      <c r="LPP208" s="223"/>
      <c r="LPQ208" s="223"/>
      <c r="LPR208" s="223"/>
      <c r="LPS208" s="223"/>
      <c r="LPT208" s="223"/>
      <c r="LPU208" s="223"/>
      <c r="LPV208" s="223"/>
      <c r="LPW208" s="223"/>
      <c r="LPX208" s="223"/>
      <c r="LPY208" s="223"/>
      <c r="LPZ208" s="223"/>
      <c r="LQA208" s="223"/>
      <c r="LQB208" s="223"/>
      <c r="LQC208" s="223"/>
      <c r="LQD208" s="223"/>
      <c r="LQE208" s="223"/>
      <c r="LQF208" s="223"/>
      <c r="LQG208" s="223"/>
      <c r="LQH208" s="223"/>
      <c r="LQI208" s="223"/>
      <c r="LQJ208" s="223"/>
      <c r="LQK208" s="223"/>
      <c r="LQL208" s="223"/>
      <c r="LQM208" s="223"/>
      <c r="LQN208" s="223"/>
      <c r="LQO208" s="223"/>
      <c r="LQP208" s="223"/>
      <c r="LQQ208" s="223"/>
      <c r="LQR208" s="223"/>
      <c r="LQS208" s="223"/>
      <c r="LQT208" s="223"/>
      <c r="LQU208" s="223"/>
      <c r="LQV208" s="223"/>
      <c r="LQW208" s="223"/>
      <c r="LQX208" s="223"/>
      <c r="LQY208" s="223"/>
      <c r="LQZ208" s="223"/>
      <c r="LRA208" s="223"/>
      <c r="LRB208" s="223"/>
      <c r="LRC208" s="223"/>
      <c r="LRD208" s="223"/>
      <c r="LRE208" s="223"/>
      <c r="LRF208" s="223"/>
      <c r="LRG208" s="223"/>
      <c r="LRH208" s="223"/>
      <c r="LRI208" s="223"/>
      <c r="LRJ208" s="223"/>
      <c r="LRK208" s="223"/>
      <c r="LRL208" s="223"/>
      <c r="LRM208" s="223"/>
      <c r="LRN208" s="223"/>
      <c r="LRO208" s="223"/>
      <c r="LRP208" s="223"/>
      <c r="LRQ208" s="223"/>
      <c r="LRR208" s="223"/>
      <c r="LRS208" s="223"/>
      <c r="LRT208" s="223"/>
      <c r="LRU208" s="223"/>
      <c r="LRV208" s="223"/>
      <c r="LRW208" s="223"/>
      <c r="LRX208" s="223"/>
      <c r="LRY208" s="223"/>
      <c r="LRZ208" s="223"/>
      <c r="LSA208" s="223"/>
      <c r="LSB208" s="223"/>
      <c r="LSC208" s="223"/>
      <c r="LSD208" s="223"/>
      <c r="LSE208" s="223"/>
      <c r="LSF208" s="223"/>
      <c r="LSG208" s="223"/>
      <c r="LSH208" s="223"/>
      <c r="LSI208" s="223"/>
      <c r="LSJ208" s="223"/>
      <c r="LSK208" s="223"/>
      <c r="LSL208" s="223"/>
      <c r="LSM208" s="223"/>
      <c r="LSN208" s="223"/>
      <c r="LSO208" s="223"/>
      <c r="LSP208" s="223"/>
      <c r="LSQ208" s="223"/>
      <c r="LSR208" s="223"/>
      <c r="LSS208" s="223"/>
      <c r="LST208" s="223"/>
      <c r="LSU208" s="223"/>
      <c r="LSV208" s="223"/>
      <c r="LSW208" s="223"/>
      <c r="LSX208" s="223"/>
      <c r="LSY208" s="223"/>
      <c r="LSZ208" s="223"/>
      <c r="LTA208" s="223"/>
      <c r="LTB208" s="223"/>
      <c r="LTC208" s="223"/>
      <c r="LTD208" s="223"/>
      <c r="LTE208" s="223"/>
      <c r="LTF208" s="223"/>
      <c r="LTG208" s="223"/>
      <c r="LTH208" s="223"/>
      <c r="LTI208" s="223"/>
      <c r="LTJ208" s="223"/>
      <c r="LTK208" s="223"/>
      <c r="LTL208" s="223"/>
      <c r="LTM208" s="223"/>
      <c r="LTN208" s="223"/>
      <c r="LTO208" s="223"/>
      <c r="LTP208" s="223"/>
      <c r="LTQ208" s="223"/>
      <c r="LTR208" s="223"/>
      <c r="LTS208" s="223"/>
      <c r="LTT208" s="223"/>
      <c r="LTU208" s="223"/>
      <c r="LTV208" s="223"/>
      <c r="LTW208" s="223"/>
      <c r="LTX208" s="223"/>
      <c r="LTY208" s="223"/>
      <c r="LTZ208" s="223"/>
      <c r="LUA208" s="223"/>
      <c r="LUB208" s="223"/>
      <c r="LUC208" s="223"/>
      <c r="LUD208" s="223"/>
      <c r="LUE208" s="223"/>
      <c r="LUF208" s="223"/>
      <c r="LUG208" s="223"/>
      <c r="LUH208" s="223"/>
      <c r="LUI208" s="223"/>
      <c r="LUJ208" s="223"/>
      <c r="LUK208" s="223"/>
      <c r="LUL208" s="223"/>
      <c r="LUM208" s="223"/>
      <c r="LUN208" s="223"/>
      <c r="LUO208" s="223"/>
      <c r="LUP208" s="223"/>
      <c r="LUQ208" s="223"/>
      <c r="LUR208" s="223"/>
      <c r="LUS208" s="223"/>
      <c r="LUT208" s="223"/>
      <c r="LUU208" s="223"/>
      <c r="LUV208" s="223"/>
      <c r="LUW208" s="223"/>
      <c r="LUX208" s="223"/>
      <c r="LUY208" s="223"/>
      <c r="LUZ208" s="223"/>
      <c r="LVA208" s="223"/>
      <c r="LVB208" s="223"/>
      <c r="LVC208" s="223"/>
      <c r="LVD208" s="223"/>
      <c r="LVE208" s="223"/>
      <c r="LVF208" s="223"/>
      <c r="LVG208" s="223"/>
      <c r="LVH208" s="223"/>
      <c r="LVI208" s="223"/>
      <c r="LVJ208" s="223"/>
      <c r="LVK208" s="223"/>
      <c r="LVL208" s="223"/>
      <c r="LVM208" s="223"/>
      <c r="LVN208" s="223"/>
      <c r="LVO208" s="223"/>
      <c r="LVP208" s="223"/>
      <c r="LVQ208" s="223"/>
      <c r="LVR208" s="223"/>
      <c r="LVS208" s="223"/>
      <c r="LVT208" s="223"/>
      <c r="LVU208" s="223"/>
      <c r="LVV208" s="223"/>
      <c r="LVW208" s="223"/>
      <c r="LVX208" s="223"/>
      <c r="LVY208" s="223"/>
      <c r="LVZ208" s="223"/>
      <c r="LWA208" s="223"/>
      <c r="LWB208" s="223"/>
      <c r="LWC208" s="223"/>
      <c r="LWD208" s="223"/>
      <c r="LWE208" s="223"/>
      <c r="LWF208" s="223"/>
      <c r="LWG208" s="223"/>
      <c r="LWH208" s="223"/>
      <c r="LWI208" s="223"/>
      <c r="LWJ208" s="223"/>
      <c r="LWK208" s="223"/>
      <c r="LWL208" s="223"/>
      <c r="LWM208" s="223"/>
      <c r="LWN208" s="223"/>
      <c r="LWO208" s="223"/>
      <c r="LWP208" s="223"/>
      <c r="LWQ208" s="223"/>
      <c r="LWR208" s="223"/>
      <c r="LWS208" s="223"/>
      <c r="LWT208" s="223"/>
      <c r="LWU208" s="223"/>
      <c r="LWV208" s="223"/>
      <c r="LWW208" s="223"/>
      <c r="LWX208" s="223"/>
      <c r="LWY208" s="223"/>
      <c r="LWZ208" s="223"/>
      <c r="LXA208" s="223"/>
      <c r="LXB208" s="223"/>
      <c r="LXC208" s="223"/>
      <c r="LXD208" s="223"/>
      <c r="LXE208" s="223"/>
      <c r="LXF208" s="223"/>
      <c r="LXG208" s="223"/>
      <c r="LXH208" s="223"/>
      <c r="LXI208" s="223"/>
      <c r="LXJ208" s="223"/>
      <c r="LXK208" s="223"/>
      <c r="LXL208" s="223"/>
      <c r="LXM208" s="223"/>
      <c r="LXN208" s="223"/>
      <c r="LXO208" s="223"/>
      <c r="LXP208" s="223"/>
      <c r="LXQ208" s="223"/>
      <c r="LXR208" s="223"/>
      <c r="LXS208" s="223"/>
      <c r="LXT208" s="223"/>
      <c r="LXU208" s="223"/>
      <c r="LXV208" s="223"/>
      <c r="LXW208" s="223"/>
      <c r="LXX208" s="223"/>
      <c r="LXY208" s="223"/>
      <c r="LXZ208" s="223"/>
      <c r="LYA208" s="223"/>
      <c r="LYB208" s="223"/>
      <c r="LYC208" s="223"/>
      <c r="LYD208" s="223"/>
      <c r="LYE208" s="223"/>
      <c r="LYF208" s="223"/>
      <c r="LYG208" s="223"/>
      <c r="LYH208" s="223"/>
      <c r="LYI208" s="223"/>
      <c r="LYJ208" s="223"/>
      <c r="LYK208" s="223"/>
      <c r="LYL208" s="223"/>
      <c r="LYM208" s="223"/>
      <c r="LYN208" s="223"/>
      <c r="LYO208" s="223"/>
      <c r="LYP208" s="223"/>
      <c r="LYQ208" s="223"/>
      <c r="LYR208" s="223"/>
      <c r="LYS208" s="223"/>
      <c r="LYT208" s="223"/>
      <c r="LYU208" s="223"/>
      <c r="LYV208" s="223"/>
      <c r="LYW208" s="223"/>
      <c r="LYX208" s="223"/>
      <c r="LYY208" s="223"/>
      <c r="LYZ208" s="223"/>
      <c r="LZA208" s="223"/>
      <c r="LZB208" s="223"/>
      <c r="LZC208" s="223"/>
      <c r="LZD208" s="223"/>
      <c r="LZE208" s="223"/>
      <c r="LZF208" s="223"/>
      <c r="LZG208" s="223"/>
      <c r="LZH208" s="223"/>
      <c r="LZI208" s="223"/>
      <c r="LZJ208" s="223"/>
      <c r="LZK208" s="223"/>
      <c r="LZL208" s="223"/>
      <c r="LZM208" s="223"/>
      <c r="LZN208" s="223"/>
      <c r="LZO208" s="223"/>
      <c r="LZP208" s="223"/>
      <c r="LZQ208" s="223"/>
      <c r="LZR208" s="223"/>
      <c r="LZS208" s="223"/>
      <c r="LZT208" s="223"/>
      <c r="LZU208" s="223"/>
      <c r="LZV208" s="223"/>
      <c r="LZW208" s="223"/>
      <c r="LZX208" s="223"/>
      <c r="LZY208" s="223"/>
      <c r="LZZ208" s="223"/>
      <c r="MAA208" s="223"/>
      <c r="MAB208" s="223"/>
      <c r="MAC208" s="223"/>
      <c r="MAD208" s="223"/>
      <c r="MAE208" s="223"/>
      <c r="MAF208" s="223"/>
      <c r="MAG208" s="223"/>
      <c r="MAH208" s="223"/>
      <c r="MAI208" s="223"/>
      <c r="MAJ208" s="223"/>
      <c r="MAK208" s="223"/>
      <c r="MAL208" s="223"/>
      <c r="MAM208" s="223"/>
      <c r="MAN208" s="223"/>
      <c r="MAO208" s="223"/>
      <c r="MAP208" s="223"/>
      <c r="MAQ208" s="223"/>
      <c r="MAR208" s="223"/>
      <c r="MAS208" s="223"/>
      <c r="MAT208" s="223"/>
      <c r="MAU208" s="223"/>
      <c r="MAV208" s="223"/>
      <c r="MAW208" s="223"/>
      <c r="MAX208" s="223"/>
      <c r="MAY208" s="223"/>
      <c r="MAZ208" s="223"/>
      <c r="MBA208" s="223"/>
      <c r="MBB208" s="223"/>
      <c r="MBC208" s="223"/>
      <c r="MBD208" s="223"/>
      <c r="MBE208" s="223"/>
      <c r="MBF208" s="223"/>
      <c r="MBG208" s="223"/>
      <c r="MBH208" s="223"/>
      <c r="MBI208" s="223"/>
      <c r="MBJ208" s="223"/>
      <c r="MBK208" s="223"/>
      <c r="MBL208" s="223"/>
      <c r="MBM208" s="223"/>
      <c r="MBN208" s="223"/>
      <c r="MBO208" s="223"/>
      <c r="MBP208" s="223"/>
      <c r="MBQ208" s="223"/>
      <c r="MBR208" s="223"/>
      <c r="MBS208" s="223"/>
      <c r="MBT208" s="223"/>
      <c r="MBU208" s="223"/>
      <c r="MBV208" s="223"/>
      <c r="MBW208" s="223"/>
      <c r="MBX208" s="223"/>
      <c r="MBY208" s="223"/>
      <c r="MBZ208" s="223"/>
      <c r="MCA208" s="223"/>
      <c r="MCB208" s="223"/>
      <c r="MCC208" s="223"/>
      <c r="MCD208" s="223"/>
      <c r="MCE208" s="223"/>
      <c r="MCF208" s="223"/>
      <c r="MCG208" s="223"/>
      <c r="MCH208" s="223"/>
      <c r="MCI208" s="223"/>
      <c r="MCJ208" s="223"/>
      <c r="MCK208" s="223"/>
      <c r="MCL208" s="223"/>
      <c r="MCM208" s="223"/>
      <c r="MCN208" s="223"/>
      <c r="MCO208" s="223"/>
      <c r="MCP208" s="223"/>
      <c r="MCQ208" s="223"/>
      <c r="MCR208" s="223"/>
      <c r="MCS208" s="223"/>
      <c r="MCT208" s="223"/>
      <c r="MCU208" s="223"/>
      <c r="MCV208" s="223"/>
      <c r="MCW208" s="223"/>
      <c r="MCX208" s="223"/>
      <c r="MCY208" s="223"/>
      <c r="MCZ208" s="223"/>
      <c r="MDA208" s="223"/>
      <c r="MDB208" s="223"/>
      <c r="MDC208" s="223"/>
      <c r="MDD208" s="223"/>
      <c r="MDE208" s="223"/>
      <c r="MDF208" s="223"/>
      <c r="MDG208" s="223"/>
      <c r="MDH208" s="223"/>
      <c r="MDI208" s="223"/>
      <c r="MDJ208" s="223"/>
      <c r="MDK208" s="223"/>
      <c r="MDL208" s="223"/>
      <c r="MDM208" s="223"/>
      <c r="MDN208" s="223"/>
      <c r="MDO208" s="223"/>
      <c r="MDP208" s="223"/>
      <c r="MDQ208" s="223"/>
      <c r="MDR208" s="223"/>
      <c r="MDS208" s="223"/>
      <c r="MDT208" s="223"/>
      <c r="MDU208" s="223"/>
      <c r="MDV208" s="223"/>
      <c r="MDW208" s="223"/>
      <c r="MDX208" s="223"/>
      <c r="MDY208" s="223"/>
      <c r="MDZ208" s="223"/>
      <c r="MEA208" s="223"/>
      <c r="MEB208" s="223"/>
      <c r="MEC208" s="223"/>
      <c r="MED208" s="223"/>
      <c r="MEE208" s="223"/>
      <c r="MEF208" s="223"/>
      <c r="MEG208" s="223"/>
      <c r="MEH208" s="223"/>
      <c r="MEI208" s="223"/>
      <c r="MEJ208" s="223"/>
      <c r="MEK208" s="223"/>
      <c r="MEL208" s="223"/>
      <c r="MEM208" s="223"/>
      <c r="MEN208" s="223"/>
      <c r="MEO208" s="223"/>
      <c r="MEP208" s="223"/>
      <c r="MEQ208" s="223"/>
      <c r="MER208" s="223"/>
      <c r="MES208" s="223"/>
      <c r="MET208" s="223"/>
      <c r="MEU208" s="223"/>
      <c r="MEV208" s="223"/>
      <c r="MEW208" s="223"/>
      <c r="MEX208" s="223"/>
      <c r="MEY208" s="223"/>
      <c r="MEZ208" s="223"/>
      <c r="MFA208" s="223"/>
      <c r="MFB208" s="223"/>
      <c r="MFC208" s="223"/>
      <c r="MFD208" s="223"/>
      <c r="MFE208" s="223"/>
      <c r="MFF208" s="223"/>
      <c r="MFG208" s="223"/>
      <c r="MFH208" s="223"/>
      <c r="MFI208" s="223"/>
      <c r="MFJ208" s="223"/>
      <c r="MFK208" s="223"/>
      <c r="MFL208" s="223"/>
      <c r="MFM208" s="223"/>
      <c r="MFN208" s="223"/>
      <c r="MFO208" s="223"/>
      <c r="MFP208" s="223"/>
      <c r="MFQ208" s="223"/>
      <c r="MFR208" s="223"/>
      <c r="MFS208" s="223"/>
      <c r="MFT208" s="223"/>
      <c r="MFU208" s="223"/>
      <c r="MFV208" s="223"/>
      <c r="MFW208" s="223"/>
      <c r="MFX208" s="223"/>
      <c r="MFY208" s="223"/>
      <c r="MFZ208" s="223"/>
      <c r="MGA208" s="223"/>
      <c r="MGB208" s="223"/>
      <c r="MGC208" s="223"/>
      <c r="MGD208" s="223"/>
      <c r="MGE208" s="223"/>
      <c r="MGF208" s="223"/>
      <c r="MGG208" s="223"/>
      <c r="MGH208" s="223"/>
      <c r="MGI208" s="223"/>
      <c r="MGJ208" s="223"/>
      <c r="MGK208" s="223"/>
      <c r="MGL208" s="223"/>
      <c r="MGM208" s="223"/>
      <c r="MGN208" s="223"/>
      <c r="MGO208" s="223"/>
      <c r="MGP208" s="223"/>
      <c r="MGQ208" s="223"/>
      <c r="MGR208" s="223"/>
      <c r="MGS208" s="223"/>
      <c r="MGT208" s="223"/>
      <c r="MGU208" s="223"/>
      <c r="MGV208" s="223"/>
      <c r="MGW208" s="223"/>
      <c r="MGX208" s="223"/>
      <c r="MGY208" s="223"/>
      <c r="MGZ208" s="223"/>
      <c r="MHA208" s="223"/>
      <c r="MHB208" s="223"/>
      <c r="MHC208" s="223"/>
      <c r="MHD208" s="223"/>
      <c r="MHE208" s="223"/>
      <c r="MHF208" s="223"/>
      <c r="MHG208" s="223"/>
      <c r="MHH208" s="223"/>
      <c r="MHI208" s="223"/>
      <c r="MHJ208" s="223"/>
      <c r="MHK208" s="223"/>
      <c r="MHL208" s="223"/>
      <c r="MHM208" s="223"/>
      <c r="MHN208" s="223"/>
      <c r="MHO208" s="223"/>
      <c r="MHP208" s="223"/>
      <c r="MHQ208" s="223"/>
      <c r="MHR208" s="223"/>
      <c r="MHS208" s="223"/>
      <c r="MHT208" s="223"/>
      <c r="MHU208" s="223"/>
      <c r="MHV208" s="223"/>
      <c r="MHW208" s="223"/>
      <c r="MHX208" s="223"/>
      <c r="MHY208" s="223"/>
      <c r="MHZ208" s="223"/>
      <c r="MIA208" s="223"/>
      <c r="MIB208" s="223"/>
      <c r="MIC208" s="223"/>
      <c r="MID208" s="223"/>
      <c r="MIE208" s="223"/>
      <c r="MIF208" s="223"/>
      <c r="MIG208" s="223"/>
      <c r="MIH208" s="223"/>
      <c r="MII208" s="223"/>
      <c r="MIJ208" s="223"/>
      <c r="MIK208" s="223"/>
      <c r="MIL208" s="223"/>
      <c r="MIM208" s="223"/>
      <c r="MIN208" s="223"/>
      <c r="MIO208" s="223"/>
      <c r="MIP208" s="223"/>
      <c r="MIQ208" s="223"/>
      <c r="MIR208" s="223"/>
      <c r="MIS208" s="223"/>
      <c r="MIT208" s="223"/>
      <c r="MIU208" s="223"/>
      <c r="MIV208" s="223"/>
      <c r="MIW208" s="223"/>
      <c r="MIX208" s="223"/>
      <c r="MIY208" s="223"/>
      <c r="MIZ208" s="223"/>
      <c r="MJA208" s="223"/>
      <c r="MJB208" s="223"/>
      <c r="MJC208" s="223"/>
      <c r="MJD208" s="223"/>
      <c r="MJE208" s="223"/>
      <c r="MJF208" s="223"/>
      <c r="MJG208" s="223"/>
      <c r="MJH208" s="223"/>
      <c r="MJI208" s="223"/>
      <c r="MJJ208" s="223"/>
      <c r="MJK208" s="223"/>
      <c r="MJL208" s="223"/>
      <c r="MJM208" s="223"/>
      <c r="MJN208" s="223"/>
      <c r="MJO208" s="223"/>
      <c r="MJP208" s="223"/>
      <c r="MJQ208" s="223"/>
      <c r="MJR208" s="223"/>
      <c r="MJS208" s="223"/>
      <c r="MJT208" s="223"/>
      <c r="MJU208" s="223"/>
      <c r="MJV208" s="223"/>
      <c r="MJW208" s="223"/>
      <c r="MJX208" s="223"/>
      <c r="MJY208" s="223"/>
      <c r="MJZ208" s="223"/>
      <c r="MKA208" s="223"/>
      <c r="MKB208" s="223"/>
      <c r="MKC208" s="223"/>
      <c r="MKD208" s="223"/>
      <c r="MKE208" s="223"/>
      <c r="MKF208" s="223"/>
      <c r="MKG208" s="223"/>
      <c r="MKH208" s="223"/>
      <c r="MKI208" s="223"/>
      <c r="MKJ208" s="223"/>
      <c r="MKK208" s="223"/>
      <c r="MKL208" s="223"/>
      <c r="MKM208" s="223"/>
      <c r="MKN208" s="223"/>
      <c r="MKO208" s="223"/>
      <c r="MKP208" s="223"/>
      <c r="MKQ208" s="223"/>
      <c r="MKR208" s="223"/>
      <c r="MKS208" s="223"/>
      <c r="MKT208" s="223"/>
      <c r="MKU208" s="223"/>
      <c r="MKV208" s="223"/>
      <c r="MKW208" s="223"/>
      <c r="MKX208" s="223"/>
      <c r="MKY208" s="223"/>
      <c r="MKZ208" s="223"/>
      <c r="MLA208" s="223"/>
      <c r="MLB208" s="223"/>
      <c r="MLC208" s="223"/>
      <c r="MLD208" s="223"/>
      <c r="MLE208" s="223"/>
      <c r="MLF208" s="223"/>
      <c r="MLG208" s="223"/>
      <c r="MLH208" s="223"/>
      <c r="MLI208" s="223"/>
      <c r="MLJ208" s="223"/>
      <c r="MLK208" s="223"/>
      <c r="MLL208" s="223"/>
      <c r="MLM208" s="223"/>
      <c r="MLN208" s="223"/>
      <c r="MLO208" s="223"/>
      <c r="MLP208" s="223"/>
      <c r="MLQ208" s="223"/>
      <c r="MLR208" s="223"/>
      <c r="MLS208" s="223"/>
      <c r="MLT208" s="223"/>
      <c r="MLU208" s="223"/>
      <c r="MLV208" s="223"/>
      <c r="MLW208" s="223"/>
      <c r="MLX208" s="223"/>
      <c r="MLY208" s="223"/>
      <c r="MLZ208" s="223"/>
      <c r="MMA208" s="223"/>
      <c r="MMB208" s="223"/>
      <c r="MMC208" s="223"/>
      <c r="MMD208" s="223"/>
      <c r="MME208" s="223"/>
      <c r="MMF208" s="223"/>
      <c r="MMG208" s="223"/>
      <c r="MMH208" s="223"/>
      <c r="MMI208" s="223"/>
      <c r="MMJ208" s="223"/>
      <c r="MMK208" s="223"/>
      <c r="MML208" s="223"/>
      <c r="MMM208" s="223"/>
      <c r="MMN208" s="223"/>
      <c r="MMO208" s="223"/>
      <c r="MMP208" s="223"/>
      <c r="MMQ208" s="223"/>
      <c r="MMR208" s="223"/>
      <c r="MMS208" s="223"/>
      <c r="MMT208" s="223"/>
      <c r="MMU208" s="223"/>
      <c r="MMV208" s="223"/>
      <c r="MMW208" s="223"/>
      <c r="MMX208" s="223"/>
      <c r="MMY208" s="223"/>
      <c r="MMZ208" s="223"/>
      <c r="MNA208" s="223"/>
      <c r="MNB208" s="223"/>
      <c r="MNC208" s="223"/>
      <c r="MND208" s="223"/>
      <c r="MNE208" s="223"/>
      <c r="MNF208" s="223"/>
      <c r="MNG208" s="223"/>
      <c r="MNH208" s="223"/>
      <c r="MNI208" s="223"/>
      <c r="MNJ208" s="223"/>
      <c r="MNK208" s="223"/>
      <c r="MNL208" s="223"/>
      <c r="MNM208" s="223"/>
      <c r="MNN208" s="223"/>
      <c r="MNO208" s="223"/>
      <c r="MNP208" s="223"/>
      <c r="MNQ208" s="223"/>
      <c r="MNR208" s="223"/>
      <c r="MNS208" s="223"/>
      <c r="MNT208" s="223"/>
      <c r="MNU208" s="223"/>
      <c r="MNV208" s="223"/>
      <c r="MNW208" s="223"/>
      <c r="MNX208" s="223"/>
      <c r="MNY208" s="223"/>
      <c r="MNZ208" s="223"/>
      <c r="MOA208" s="223"/>
      <c r="MOB208" s="223"/>
      <c r="MOC208" s="223"/>
      <c r="MOD208" s="223"/>
      <c r="MOE208" s="223"/>
      <c r="MOF208" s="223"/>
      <c r="MOG208" s="223"/>
      <c r="MOH208" s="223"/>
      <c r="MOI208" s="223"/>
      <c r="MOJ208" s="223"/>
      <c r="MOK208" s="223"/>
      <c r="MOL208" s="223"/>
      <c r="MOM208" s="223"/>
      <c r="MON208" s="223"/>
      <c r="MOO208" s="223"/>
      <c r="MOP208" s="223"/>
      <c r="MOQ208" s="223"/>
      <c r="MOR208" s="223"/>
      <c r="MOS208" s="223"/>
      <c r="MOT208" s="223"/>
      <c r="MOU208" s="223"/>
      <c r="MOV208" s="223"/>
      <c r="MOW208" s="223"/>
      <c r="MOX208" s="223"/>
      <c r="MOY208" s="223"/>
      <c r="MOZ208" s="223"/>
      <c r="MPA208" s="223"/>
      <c r="MPB208" s="223"/>
      <c r="MPC208" s="223"/>
      <c r="MPD208" s="223"/>
      <c r="MPE208" s="223"/>
      <c r="MPF208" s="223"/>
      <c r="MPG208" s="223"/>
      <c r="MPH208" s="223"/>
      <c r="MPI208" s="223"/>
      <c r="MPJ208" s="223"/>
      <c r="MPK208" s="223"/>
      <c r="MPL208" s="223"/>
      <c r="MPM208" s="223"/>
      <c r="MPN208" s="223"/>
      <c r="MPO208" s="223"/>
      <c r="MPP208" s="223"/>
      <c r="MPQ208" s="223"/>
      <c r="MPR208" s="223"/>
      <c r="MPS208" s="223"/>
      <c r="MPT208" s="223"/>
      <c r="MPU208" s="223"/>
      <c r="MPV208" s="223"/>
      <c r="MPW208" s="223"/>
      <c r="MPX208" s="223"/>
      <c r="MPY208" s="223"/>
      <c r="MPZ208" s="223"/>
      <c r="MQA208" s="223"/>
      <c r="MQB208" s="223"/>
      <c r="MQC208" s="223"/>
      <c r="MQD208" s="223"/>
      <c r="MQE208" s="223"/>
      <c r="MQF208" s="223"/>
      <c r="MQG208" s="223"/>
      <c r="MQH208" s="223"/>
      <c r="MQI208" s="223"/>
      <c r="MQJ208" s="223"/>
      <c r="MQK208" s="223"/>
      <c r="MQL208" s="223"/>
      <c r="MQM208" s="223"/>
      <c r="MQN208" s="223"/>
      <c r="MQO208" s="223"/>
      <c r="MQP208" s="223"/>
      <c r="MQQ208" s="223"/>
      <c r="MQR208" s="223"/>
      <c r="MQS208" s="223"/>
      <c r="MQT208" s="223"/>
      <c r="MQU208" s="223"/>
      <c r="MQV208" s="223"/>
      <c r="MQW208" s="223"/>
      <c r="MQX208" s="223"/>
      <c r="MQY208" s="223"/>
      <c r="MQZ208" s="223"/>
      <c r="MRA208" s="223"/>
      <c r="MRB208" s="223"/>
      <c r="MRC208" s="223"/>
      <c r="MRD208" s="223"/>
      <c r="MRE208" s="223"/>
      <c r="MRF208" s="223"/>
      <c r="MRG208" s="223"/>
      <c r="MRH208" s="223"/>
      <c r="MRI208" s="223"/>
      <c r="MRJ208" s="223"/>
      <c r="MRK208" s="223"/>
      <c r="MRL208" s="223"/>
      <c r="MRM208" s="223"/>
      <c r="MRN208" s="223"/>
      <c r="MRO208" s="223"/>
      <c r="MRP208" s="223"/>
      <c r="MRQ208" s="223"/>
      <c r="MRR208" s="223"/>
      <c r="MRS208" s="223"/>
      <c r="MRT208" s="223"/>
      <c r="MRU208" s="223"/>
      <c r="MRV208" s="223"/>
      <c r="MRW208" s="223"/>
      <c r="MRX208" s="223"/>
      <c r="MRY208" s="223"/>
      <c r="MRZ208" s="223"/>
      <c r="MSA208" s="223"/>
      <c r="MSB208" s="223"/>
      <c r="MSC208" s="223"/>
      <c r="MSD208" s="223"/>
      <c r="MSE208" s="223"/>
      <c r="MSF208" s="223"/>
      <c r="MSG208" s="223"/>
      <c r="MSH208" s="223"/>
      <c r="MSI208" s="223"/>
      <c r="MSJ208" s="223"/>
      <c r="MSK208" s="223"/>
      <c r="MSL208" s="223"/>
      <c r="MSM208" s="223"/>
      <c r="MSN208" s="223"/>
      <c r="MSO208" s="223"/>
      <c r="MSP208" s="223"/>
      <c r="MSQ208" s="223"/>
      <c r="MSR208" s="223"/>
      <c r="MSS208" s="223"/>
      <c r="MST208" s="223"/>
      <c r="MSU208" s="223"/>
      <c r="MSV208" s="223"/>
      <c r="MSW208" s="223"/>
      <c r="MSX208" s="223"/>
      <c r="MSY208" s="223"/>
      <c r="MSZ208" s="223"/>
      <c r="MTA208" s="223"/>
      <c r="MTB208" s="223"/>
      <c r="MTC208" s="223"/>
      <c r="MTD208" s="223"/>
      <c r="MTE208" s="223"/>
      <c r="MTF208" s="223"/>
      <c r="MTG208" s="223"/>
      <c r="MTH208" s="223"/>
      <c r="MTI208" s="223"/>
      <c r="MTJ208" s="223"/>
      <c r="MTK208" s="223"/>
      <c r="MTL208" s="223"/>
      <c r="MTM208" s="223"/>
      <c r="MTN208" s="223"/>
      <c r="MTO208" s="223"/>
      <c r="MTP208" s="223"/>
      <c r="MTQ208" s="223"/>
      <c r="MTR208" s="223"/>
      <c r="MTS208" s="223"/>
      <c r="MTT208" s="223"/>
      <c r="MTU208" s="223"/>
      <c r="MTV208" s="223"/>
      <c r="MTW208" s="223"/>
      <c r="MTX208" s="223"/>
      <c r="MTY208" s="223"/>
      <c r="MTZ208" s="223"/>
      <c r="MUA208" s="223"/>
      <c r="MUB208" s="223"/>
      <c r="MUC208" s="223"/>
      <c r="MUD208" s="223"/>
      <c r="MUE208" s="223"/>
      <c r="MUF208" s="223"/>
      <c r="MUG208" s="223"/>
      <c r="MUH208" s="223"/>
      <c r="MUI208" s="223"/>
      <c r="MUJ208" s="223"/>
      <c r="MUK208" s="223"/>
      <c r="MUL208" s="223"/>
      <c r="MUM208" s="223"/>
      <c r="MUN208" s="223"/>
      <c r="MUO208" s="223"/>
      <c r="MUP208" s="223"/>
      <c r="MUQ208" s="223"/>
      <c r="MUR208" s="223"/>
      <c r="MUS208" s="223"/>
      <c r="MUT208" s="223"/>
      <c r="MUU208" s="223"/>
      <c r="MUV208" s="223"/>
      <c r="MUW208" s="223"/>
      <c r="MUX208" s="223"/>
      <c r="MUY208" s="223"/>
      <c r="MUZ208" s="223"/>
      <c r="MVA208" s="223"/>
      <c r="MVB208" s="223"/>
      <c r="MVC208" s="223"/>
      <c r="MVD208" s="223"/>
      <c r="MVE208" s="223"/>
      <c r="MVF208" s="223"/>
      <c r="MVG208" s="223"/>
      <c r="MVH208" s="223"/>
      <c r="MVI208" s="223"/>
      <c r="MVJ208" s="223"/>
      <c r="MVK208" s="223"/>
      <c r="MVL208" s="223"/>
      <c r="MVM208" s="223"/>
      <c r="MVN208" s="223"/>
      <c r="MVO208" s="223"/>
      <c r="MVP208" s="223"/>
      <c r="MVQ208" s="223"/>
      <c r="MVR208" s="223"/>
      <c r="MVS208" s="223"/>
      <c r="MVT208" s="223"/>
      <c r="MVU208" s="223"/>
      <c r="MVV208" s="223"/>
      <c r="MVW208" s="223"/>
      <c r="MVX208" s="223"/>
      <c r="MVY208" s="223"/>
      <c r="MVZ208" s="223"/>
      <c r="MWA208" s="223"/>
      <c r="MWB208" s="223"/>
      <c r="MWC208" s="223"/>
      <c r="MWD208" s="223"/>
      <c r="MWE208" s="223"/>
      <c r="MWF208" s="223"/>
      <c r="MWG208" s="223"/>
      <c r="MWH208" s="223"/>
      <c r="MWI208" s="223"/>
      <c r="MWJ208" s="223"/>
      <c r="MWK208" s="223"/>
      <c r="MWL208" s="223"/>
      <c r="MWM208" s="223"/>
      <c r="MWN208" s="223"/>
      <c r="MWO208" s="223"/>
      <c r="MWP208" s="223"/>
      <c r="MWQ208" s="223"/>
      <c r="MWR208" s="223"/>
      <c r="MWS208" s="223"/>
      <c r="MWT208" s="223"/>
      <c r="MWU208" s="223"/>
      <c r="MWV208" s="223"/>
      <c r="MWW208" s="223"/>
      <c r="MWX208" s="223"/>
      <c r="MWY208" s="223"/>
      <c r="MWZ208" s="223"/>
      <c r="MXA208" s="223"/>
      <c r="MXB208" s="223"/>
      <c r="MXC208" s="223"/>
      <c r="MXD208" s="223"/>
      <c r="MXE208" s="223"/>
      <c r="MXF208" s="223"/>
      <c r="MXG208" s="223"/>
      <c r="MXH208" s="223"/>
      <c r="MXI208" s="223"/>
      <c r="MXJ208" s="223"/>
      <c r="MXK208" s="223"/>
      <c r="MXL208" s="223"/>
      <c r="MXM208" s="223"/>
      <c r="MXN208" s="223"/>
      <c r="MXO208" s="223"/>
      <c r="MXP208" s="223"/>
      <c r="MXQ208" s="223"/>
      <c r="MXR208" s="223"/>
      <c r="MXS208" s="223"/>
      <c r="MXT208" s="223"/>
      <c r="MXU208" s="223"/>
      <c r="MXV208" s="223"/>
      <c r="MXW208" s="223"/>
      <c r="MXX208" s="223"/>
      <c r="MXY208" s="223"/>
      <c r="MXZ208" s="223"/>
      <c r="MYA208" s="223"/>
      <c r="MYB208" s="223"/>
      <c r="MYC208" s="223"/>
      <c r="MYD208" s="223"/>
      <c r="MYE208" s="223"/>
      <c r="MYF208" s="223"/>
      <c r="MYG208" s="223"/>
      <c r="MYH208" s="223"/>
      <c r="MYI208" s="223"/>
      <c r="MYJ208" s="223"/>
      <c r="MYK208" s="223"/>
      <c r="MYL208" s="223"/>
      <c r="MYM208" s="223"/>
      <c r="MYN208" s="223"/>
      <c r="MYO208" s="223"/>
      <c r="MYP208" s="223"/>
      <c r="MYQ208" s="223"/>
      <c r="MYR208" s="223"/>
      <c r="MYS208" s="223"/>
      <c r="MYT208" s="223"/>
      <c r="MYU208" s="223"/>
      <c r="MYV208" s="223"/>
      <c r="MYW208" s="223"/>
      <c r="MYX208" s="223"/>
      <c r="MYY208" s="223"/>
      <c r="MYZ208" s="223"/>
      <c r="MZA208" s="223"/>
      <c r="MZB208" s="223"/>
      <c r="MZC208" s="223"/>
      <c r="MZD208" s="223"/>
      <c r="MZE208" s="223"/>
      <c r="MZF208" s="223"/>
      <c r="MZG208" s="223"/>
      <c r="MZH208" s="223"/>
      <c r="MZI208" s="223"/>
      <c r="MZJ208" s="223"/>
      <c r="MZK208" s="223"/>
      <c r="MZL208" s="223"/>
      <c r="MZM208" s="223"/>
      <c r="MZN208" s="223"/>
      <c r="MZO208" s="223"/>
      <c r="MZP208" s="223"/>
      <c r="MZQ208" s="223"/>
      <c r="MZR208" s="223"/>
      <c r="MZS208" s="223"/>
      <c r="MZT208" s="223"/>
      <c r="MZU208" s="223"/>
      <c r="MZV208" s="223"/>
      <c r="MZW208" s="223"/>
      <c r="MZX208" s="223"/>
      <c r="MZY208" s="223"/>
      <c r="MZZ208" s="223"/>
      <c r="NAA208" s="223"/>
      <c r="NAB208" s="223"/>
      <c r="NAC208" s="223"/>
      <c r="NAD208" s="223"/>
      <c r="NAE208" s="223"/>
      <c r="NAF208" s="223"/>
      <c r="NAG208" s="223"/>
      <c r="NAH208" s="223"/>
      <c r="NAI208" s="223"/>
      <c r="NAJ208" s="223"/>
      <c r="NAK208" s="223"/>
      <c r="NAL208" s="223"/>
      <c r="NAM208" s="223"/>
      <c r="NAN208" s="223"/>
      <c r="NAO208" s="223"/>
      <c r="NAP208" s="223"/>
      <c r="NAQ208" s="223"/>
      <c r="NAR208" s="223"/>
      <c r="NAS208" s="223"/>
      <c r="NAT208" s="223"/>
      <c r="NAU208" s="223"/>
      <c r="NAV208" s="223"/>
      <c r="NAW208" s="223"/>
      <c r="NAX208" s="223"/>
      <c r="NAY208" s="223"/>
      <c r="NAZ208" s="223"/>
      <c r="NBA208" s="223"/>
      <c r="NBB208" s="223"/>
      <c r="NBC208" s="223"/>
      <c r="NBD208" s="223"/>
      <c r="NBE208" s="223"/>
      <c r="NBF208" s="223"/>
      <c r="NBG208" s="223"/>
      <c r="NBH208" s="223"/>
      <c r="NBI208" s="223"/>
      <c r="NBJ208" s="223"/>
      <c r="NBK208" s="223"/>
      <c r="NBL208" s="223"/>
      <c r="NBM208" s="223"/>
      <c r="NBN208" s="223"/>
      <c r="NBO208" s="223"/>
      <c r="NBP208" s="223"/>
      <c r="NBQ208" s="223"/>
      <c r="NBR208" s="223"/>
      <c r="NBS208" s="223"/>
      <c r="NBT208" s="223"/>
      <c r="NBU208" s="223"/>
      <c r="NBV208" s="223"/>
      <c r="NBW208" s="223"/>
      <c r="NBX208" s="223"/>
      <c r="NBY208" s="223"/>
      <c r="NBZ208" s="223"/>
      <c r="NCA208" s="223"/>
      <c r="NCB208" s="223"/>
      <c r="NCC208" s="223"/>
      <c r="NCD208" s="223"/>
      <c r="NCE208" s="223"/>
      <c r="NCF208" s="223"/>
      <c r="NCG208" s="223"/>
      <c r="NCH208" s="223"/>
      <c r="NCI208" s="223"/>
      <c r="NCJ208" s="223"/>
      <c r="NCK208" s="223"/>
      <c r="NCL208" s="223"/>
      <c r="NCM208" s="223"/>
      <c r="NCN208" s="223"/>
      <c r="NCO208" s="223"/>
      <c r="NCP208" s="223"/>
      <c r="NCQ208" s="223"/>
      <c r="NCR208" s="223"/>
      <c r="NCS208" s="223"/>
      <c r="NCT208" s="223"/>
      <c r="NCU208" s="223"/>
      <c r="NCV208" s="223"/>
      <c r="NCW208" s="223"/>
      <c r="NCX208" s="223"/>
      <c r="NCY208" s="223"/>
      <c r="NCZ208" s="223"/>
      <c r="NDA208" s="223"/>
      <c r="NDB208" s="223"/>
      <c r="NDC208" s="223"/>
      <c r="NDD208" s="223"/>
      <c r="NDE208" s="223"/>
      <c r="NDF208" s="223"/>
      <c r="NDG208" s="223"/>
      <c r="NDH208" s="223"/>
      <c r="NDI208" s="223"/>
      <c r="NDJ208" s="223"/>
      <c r="NDK208" s="223"/>
      <c r="NDL208" s="223"/>
      <c r="NDM208" s="223"/>
      <c r="NDN208" s="223"/>
      <c r="NDO208" s="223"/>
      <c r="NDP208" s="223"/>
      <c r="NDQ208" s="223"/>
      <c r="NDR208" s="223"/>
      <c r="NDS208" s="223"/>
      <c r="NDT208" s="223"/>
      <c r="NDU208" s="223"/>
      <c r="NDV208" s="223"/>
      <c r="NDW208" s="223"/>
      <c r="NDX208" s="223"/>
      <c r="NDY208" s="223"/>
      <c r="NDZ208" s="223"/>
      <c r="NEA208" s="223"/>
      <c r="NEB208" s="223"/>
      <c r="NEC208" s="223"/>
      <c r="NED208" s="223"/>
      <c r="NEE208" s="223"/>
      <c r="NEF208" s="223"/>
      <c r="NEG208" s="223"/>
      <c r="NEH208" s="223"/>
      <c r="NEI208" s="223"/>
      <c r="NEJ208" s="223"/>
      <c r="NEK208" s="223"/>
      <c r="NEL208" s="223"/>
      <c r="NEM208" s="223"/>
      <c r="NEN208" s="223"/>
      <c r="NEO208" s="223"/>
      <c r="NEP208" s="223"/>
      <c r="NEQ208" s="223"/>
      <c r="NER208" s="223"/>
      <c r="NES208" s="223"/>
      <c r="NET208" s="223"/>
      <c r="NEU208" s="223"/>
      <c r="NEV208" s="223"/>
      <c r="NEW208" s="223"/>
      <c r="NEX208" s="223"/>
      <c r="NEY208" s="223"/>
      <c r="NEZ208" s="223"/>
      <c r="NFA208" s="223"/>
      <c r="NFB208" s="223"/>
      <c r="NFC208" s="223"/>
      <c r="NFD208" s="223"/>
      <c r="NFE208" s="223"/>
      <c r="NFF208" s="223"/>
      <c r="NFG208" s="223"/>
      <c r="NFH208" s="223"/>
      <c r="NFI208" s="223"/>
      <c r="NFJ208" s="223"/>
      <c r="NFK208" s="223"/>
      <c r="NFL208" s="223"/>
      <c r="NFM208" s="223"/>
      <c r="NFN208" s="223"/>
      <c r="NFO208" s="223"/>
      <c r="NFP208" s="223"/>
      <c r="NFQ208" s="223"/>
      <c r="NFR208" s="223"/>
      <c r="NFS208" s="223"/>
      <c r="NFT208" s="223"/>
      <c r="NFU208" s="223"/>
      <c r="NFV208" s="223"/>
      <c r="NFW208" s="223"/>
      <c r="NFX208" s="223"/>
      <c r="NFY208" s="223"/>
      <c r="NFZ208" s="223"/>
      <c r="NGA208" s="223"/>
      <c r="NGB208" s="223"/>
      <c r="NGC208" s="223"/>
      <c r="NGD208" s="223"/>
      <c r="NGE208" s="223"/>
      <c r="NGF208" s="223"/>
      <c r="NGG208" s="223"/>
      <c r="NGH208" s="223"/>
      <c r="NGI208" s="223"/>
      <c r="NGJ208" s="223"/>
      <c r="NGK208" s="223"/>
      <c r="NGL208" s="223"/>
      <c r="NGM208" s="223"/>
      <c r="NGN208" s="223"/>
      <c r="NGO208" s="223"/>
      <c r="NGP208" s="223"/>
      <c r="NGQ208" s="223"/>
      <c r="NGR208" s="223"/>
      <c r="NGS208" s="223"/>
      <c r="NGT208" s="223"/>
      <c r="NGU208" s="223"/>
      <c r="NGV208" s="223"/>
      <c r="NGW208" s="223"/>
      <c r="NGX208" s="223"/>
      <c r="NGY208" s="223"/>
      <c r="NGZ208" s="223"/>
      <c r="NHA208" s="223"/>
      <c r="NHB208" s="223"/>
      <c r="NHC208" s="223"/>
      <c r="NHD208" s="223"/>
      <c r="NHE208" s="223"/>
      <c r="NHF208" s="223"/>
      <c r="NHG208" s="223"/>
      <c r="NHH208" s="223"/>
      <c r="NHI208" s="223"/>
      <c r="NHJ208" s="223"/>
      <c r="NHK208" s="223"/>
      <c r="NHL208" s="223"/>
      <c r="NHM208" s="223"/>
      <c r="NHN208" s="223"/>
      <c r="NHO208" s="223"/>
      <c r="NHP208" s="223"/>
      <c r="NHQ208" s="223"/>
      <c r="NHR208" s="223"/>
      <c r="NHS208" s="223"/>
      <c r="NHT208" s="223"/>
      <c r="NHU208" s="223"/>
      <c r="NHV208" s="223"/>
      <c r="NHW208" s="223"/>
      <c r="NHX208" s="223"/>
      <c r="NHY208" s="223"/>
      <c r="NHZ208" s="223"/>
      <c r="NIA208" s="223"/>
      <c r="NIB208" s="223"/>
      <c r="NIC208" s="223"/>
      <c r="NID208" s="223"/>
      <c r="NIE208" s="223"/>
      <c r="NIF208" s="223"/>
      <c r="NIG208" s="223"/>
      <c r="NIH208" s="223"/>
      <c r="NII208" s="223"/>
      <c r="NIJ208" s="223"/>
      <c r="NIK208" s="223"/>
      <c r="NIL208" s="223"/>
      <c r="NIM208" s="223"/>
      <c r="NIN208" s="223"/>
      <c r="NIO208" s="223"/>
      <c r="NIP208" s="223"/>
      <c r="NIQ208" s="223"/>
      <c r="NIR208" s="223"/>
      <c r="NIS208" s="223"/>
      <c r="NIT208" s="223"/>
      <c r="NIU208" s="223"/>
      <c r="NIV208" s="223"/>
      <c r="NIW208" s="223"/>
      <c r="NIX208" s="223"/>
      <c r="NIY208" s="223"/>
      <c r="NIZ208" s="223"/>
      <c r="NJA208" s="223"/>
      <c r="NJB208" s="223"/>
      <c r="NJC208" s="223"/>
      <c r="NJD208" s="223"/>
      <c r="NJE208" s="223"/>
      <c r="NJF208" s="223"/>
      <c r="NJG208" s="223"/>
      <c r="NJH208" s="223"/>
      <c r="NJI208" s="223"/>
      <c r="NJJ208" s="223"/>
      <c r="NJK208" s="223"/>
      <c r="NJL208" s="223"/>
      <c r="NJM208" s="223"/>
      <c r="NJN208" s="223"/>
      <c r="NJO208" s="223"/>
      <c r="NJP208" s="223"/>
      <c r="NJQ208" s="223"/>
      <c r="NJR208" s="223"/>
      <c r="NJS208" s="223"/>
      <c r="NJT208" s="223"/>
      <c r="NJU208" s="223"/>
      <c r="NJV208" s="223"/>
      <c r="NJW208" s="223"/>
      <c r="NJX208" s="223"/>
      <c r="NJY208" s="223"/>
      <c r="NJZ208" s="223"/>
      <c r="NKA208" s="223"/>
      <c r="NKB208" s="223"/>
      <c r="NKC208" s="223"/>
      <c r="NKD208" s="223"/>
      <c r="NKE208" s="223"/>
      <c r="NKF208" s="223"/>
      <c r="NKG208" s="223"/>
      <c r="NKH208" s="223"/>
      <c r="NKI208" s="223"/>
      <c r="NKJ208" s="223"/>
      <c r="NKK208" s="223"/>
      <c r="NKL208" s="223"/>
      <c r="NKM208" s="223"/>
      <c r="NKN208" s="223"/>
      <c r="NKO208" s="223"/>
      <c r="NKP208" s="223"/>
      <c r="NKQ208" s="223"/>
      <c r="NKR208" s="223"/>
      <c r="NKS208" s="223"/>
      <c r="NKT208" s="223"/>
      <c r="NKU208" s="223"/>
      <c r="NKV208" s="223"/>
      <c r="NKW208" s="223"/>
      <c r="NKX208" s="223"/>
      <c r="NKY208" s="223"/>
      <c r="NKZ208" s="223"/>
      <c r="NLA208" s="223"/>
      <c r="NLB208" s="223"/>
      <c r="NLC208" s="223"/>
      <c r="NLD208" s="223"/>
      <c r="NLE208" s="223"/>
      <c r="NLF208" s="223"/>
      <c r="NLG208" s="223"/>
      <c r="NLH208" s="223"/>
      <c r="NLI208" s="223"/>
      <c r="NLJ208" s="223"/>
      <c r="NLK208" s="223"/>
      <c r="NLL208" s="223"/>
      <c r="NLM208" s="223"/>
      <c r="NLN208" s="223"/>
      <c r="NLO208" s="223"/>
      <c r="NLP208" s="223"/>
      <c r="NLQ208" s="223"/>
      <c r="NLR208" s="223"/>
      <c r="NLS208" s="223"/>
      <c r="NLT208" s="223"/>
      <c r="NLU208" s="223"/>
      <c r="NLV208" s="223"/>
      <c r="NLW208" s="223"/>
      <c r="NLX208" s="223"/>
      <c r="NLY208" s="223"/>
      <c r="NLZ208" s="223"/>
      <c r="NMA208" s="223"/>
      <c r="NMB208" s="223"/>
      <c r="NMC208" s="223"/>
      <c r="NMD208" s="223"/>
      <c r="NME208" s="223"/>
      <c r="NMF208" s="223"/>
      <c r="NMG208" s="223"/>
      <c r="NMH208" s="223"/>
      <c r="NMI208" s="223"/>
      <c r="NMJ208" s="223"/>
      <c r="NMK208" s="223"/>
      <c r="NML208" s="223"/>
      <c r="NMM208" s="223"/>
      <c r="NMN208" s="223"/>
      <c r="NMO208" s="223"/>
      <c r="NMP208" s="223"/>
      <c r="NMQ208" s="223"/>
      <c r="NMR208" s="223"/>
      <c r="NMS208" s="223"/>
      <c r="NMT208" s="223"/>
      <c r="NMU208" s="223"/>
      <c r="NMV208" s="223"/>
      <c r="NMW208" s="223"/>
      <c r="NMX208" s="223"/>
      <c r="NMY208" s="223"/>
      <c r="NMZ208" s="223"/>
      <c r="NNA208" s="223"/>
      <c r="NNB208" s="223"/>
      <c r="NNC208" s="223"/>
      <c r="NND208" s="223"/>
      <c r="NNE208" s="223"/>
      <c r="NNF208" s="223"/>
      <c r="NNG208" s="223"/>
      <c r="NNH208" s="223"/>
      <c r="NNI208" s="223"/>
      <c r="NNJ208" s="223"/>
      <c r="NNK208" s="223"/>
      <c r="NNL208" s="223"/>
      <c r="NNM208" s="223"/>
      <c r="NNN208" s="223"/>
      <c r="NNO208" s="223"/>
      <c r="NNP208" s="223"/>
      <c r="NNQ208" s="223"/>
      <c r="NNR208" s="223"/>
      <c r="NNS208" s="223"/>
      <c r="NNT208" s="223"/>
      <c r="NNU208" s="223"/>
      <c r="NNV208" s="223"/>
      <c r="NNW208" s="223"/>
      <c r="NNX208" s="223"/>
      <c r="NNY208" s="223"/>
      <c r="NNZ208" s="223"/>
      <c r="NOA208" s="223"/>
      <c r="NOB208" s="223"/>
      <c r="NOC208" s="223"/>
      <c r="NOD208" s="223"/>
      <c r="NOE208" s="223"/>
      <c r="NOF208" s="223"/>
      <c r="NOG208" s="223"/>
      <c r="NOH208" s="223"/>
      <c r="NOI208" s="223"/>
      <c r="NOJ208" s="223"/>
      <c r="NOK208" s="223"/>
      <c r="NOL208" s="223"/>
      <c r="NOM208" s="223"/>
      <c r="NON208" s="223"/>
      <c r="NOO208" s="223"/>
      <c r="NOP208" s="223"/>
      <c r="NOQ208" s="223"/>
      <c r="NOR208" s="223"/>
      <c r="NOS208" s="223"/>
      <c r="NOT208" s="223"/>
      <c r="NOU208" s="223"/>
      <c r="NOV208" s="223"/>
      <c r="NOW208" s="223"/>
      <c r="NOX208" s="223"/>
      <c r="NOY208" s="223"/>
      <c r="NOZ208" s="223"/>
      <c r="NPA208" s="223"/>
      <c r="NPB208" s="223"/>
      <c r="NPC208" s="223"/>
      <c r="NPD208" s="223"/>
      <c r="NPE208" s="223"/>
      <c r="NPF208" s="223"/>
      <c r="NPG208" s="223"/>
      <c r="NPH208" s="223"/>
      <c r="NPI208" s="223"/>
      <c r="NPJ208" s="223"/>
      <c r="NPK208" s="223"/>
      <c r="NPL208" s="223"/>
      <c r="NPM208" s="223"/>
      <c r="NPN208" s="223"/>
      <c r="NPO208" s="223"/>
      <c r="NPP208" s="223"/>
      <c r="NPQ208" s="223"/>
      <c r="NPR208" s="223"/>
      <c r="NPS208" s="223"/>
      <c r="NPT208" s="223"/>
      <c r="NPU208" s="223"/>
      <c r="NPV208" s="223"/>
      <c r="NPW208" s="223"/>
      <c r="NPX208" s="223"/>
      <c r="NPY208" s="223"/>
      <c r="NPZ208" s="223"/>
      <c r="NQA208" s="223"/>
      <c r="NQB208" s="223"/>
      <c r="NQC208" s="223"/>
      <c r="NQD208" s="223"/>
      <c r="NQE208" s="223"/>
      <c r="NQF208" s="223"/>
      <c r="NQG208" s="223"/>
      <c r="NQH208" s="223"/>
      <c r="NQI208" s="223"/>
      <c r="NQJ208" s="223"/>
      <c r="NQK208" s="223"/>
      <c r="NQL208" s="223"/>
      <c r="NQM208" s="223"/>
      <c r="NQN208" s="223"/>
      <c r="NQO208" s="223"/>
      <c r="NQP208" s="223"/>
      <c r="NQQ208" s="223"/>
      <c r="NQR208" s="223"/>
      <c r="NQS208" s="223"/>
      <c r="NQT208" s="223"/>
      <c r="NQU208" s="223"/>
      <c r="NQV208" s="223"/>
      <c r="NQW208" s="223"/>
      <c r="NQX208" s="223"/>
      <c r="NQY208" s="223"/>
      <c r="NQZ208" s="223"/>
      <c r="NRA208" s="223"/>
      <c r="NRB208" s="223"/>
      <c r="NRC208" s="223"/>
      <c r="NRD208" s="223"/>
      <c r="NRE208" s="223"/>
      <c r="NRF208" s="223"/>
      <c r="NRG208" s="223"/>
      <c r="NRH208" s="223"/>
      <c r="NRI208" s="223"/>
      <c r="NRJ208" s="223"/>
      <c r="NRK208" s="223"/>
      <c r="NRL208" s="223"/>
      <c r="NRM208" s="223"/>
      <c r="NRN208" s="223"/>
      <c r="NRO208" s="223"/>
      <c r="NRP208" s="223"/>
      <c r="NRQ208" s="223"/>
      <c r="NRR208" s="223"/>
      <c r="NRS208" s="223"/>
      <c r="NRT208" s="223"/>
      <c r="NRU208" s="223"/>
      <c r="NRV208" s="223"/>
      <c r="NRW208" s="223"/>
      <c r="NRX208" s="223"/>
      <c r="NRY208" s="223"/>
      <c r="NRZ208" s="223"/>
      <c r="NSA208" s="223"/>
      <c r="NSB208" s="223"/>
      <c r="NSC208" s="223"/>
      <c r="NSD208" s="223"/>
      <c r="NSE208" s="223"/>
      <c r="NSF208" s="223"/>
      <c r="NSG208" s="223"/>
      <c r="NSH208" s="223"/>
      <c r="NSI208" s="223"/>
      <c r="NSJ208" s="223"/>
      <c r="NSK208" s="223"/>
      <c r="NSL208" s="223"/>
      <c r="NSM208" s="223"/>
      <c r="NSN208" s="223"/>
      <c r="NSO208" s="223"/>
      <c r="NSP208" s="223"/>
      <c r="NSQ208" s="223"/>
      <c r="NSR208" s="223"/>
      <c r="NSS208" s="223"/>
      <c r="NST208" s="223"/>
      <c r="NSU208" s="223"/>
      <c r="NSV208" s="223"/>
      <c r="NSW208" s="223"/>
      <c r="NSX208" s="223"/>
      <c r="NSY208" s="223"/>
      <c r="NSZ208" s="223"/>
      <c r="NTA208" s="223"/>
      <c r="NTB208" s="223"/>
      <c r="NTC208" s="223"/>
      <c r="NTD208" s="223"/>
      <c r="NTE208" s="223"/>
      <c r="NTF208" s="223"/>
      <c r="NTG208" s="223"/>
      <c r="NTH208" s="223"/>
      <c r="NTI208" s="223"/>
      <c r="NTJ208" s="223"/>
      <c r="NTK208" s="223"/>
      <c r="NTL208" s="223"/>
      <c r="NTM208" s="223"/>
      <c r="NTN208" s="223"/>
      <c r="NTO208" s="223"/>
      <c r="NTP208" s="223"/>
      <c r="NTQ208" s="223"/>
      <c r="NTR208" s="223"/>
      <c r="NTS208" s="223"/>
      <c r="NTT208" s="223"/>
      <c r="NTU208" s="223"/>
      <c r="NTV208" s="223"/>
      <c r="NTW208" s="223"/>
      <c r="NTX208" s="223"/>
      <c r="NTY208" s="223"/>
      <c r="NTZ208" s="223"/>
      <c r="NUA208" s="223"/>
      <c r="NUB208" s="223"/>
      <c r="NUC208" s="223"/>
      <c r="NUD208" s="223"/>
      <c r="NUE208" s="223"/>
      <c r="NUF208" s="223"/>
      <c r="NUG208" s="223"/>
      <c r="NUH208" s="223"/>
      <c r="NUI208" s="223"/>
      <c r="NUJ208" s="223"/>
      <c r="NUK208" s="223"/>
      <c r="NUL208" s="223"/>
      <c r="NUM208" s="223"/>
      <c r="NUN208" s="223"/>
      <c r="NUO208" s="223"/>
      <c r="NUP208" s="223"/>
      <c r="NUQ208" s="223"/>
      <c r="NUR208" s="223"/>
      <c r="NUS208" s="223"/>
      <c r="NUT208" s="223"/>
      <c r="NUU208" s="223"/>
      <c r="NUV208" s="223"/>
      <c r="NUW208" s="223"/>
      <c r="NUX208" s="223"/>
      <c r="NUY208" s="223"/>
      <c r="NUZ208" s="223"/>
      <c r="NVA208" s="223"/>
      <c r="NVB208" s="223"/>
      <c r="NVC208" s="223"/>
      <c r="NVD208" s="223"/>
      <c r="NVE208" s="223"/>
      <c r="NVF208" s="223"/>
      <c r="NVG208" s="223"/>
      <c r="NVH208" s="223"/>
      <c r="NVI208" s="223"/>
      <c r="NVJ208" s="223"/>
      <c r="NVK208" s="223"/>
      <c r="NVL208" s="223"/>
      <c r="NVM208" s="223"/>
      <c r="NVN208" s="223"/>
      <c r="NVO208" s="223"/>
      <c r="NVP208" s="223"/>
      <c r="NVQ208" s="223"/>
      <c r="NVR208" s="223"/>
      <c r="NVS208" s="223"/>
      <c r="NVT208" s="223"/>
      <c r="NVU208" s="223"/>
      <c r="NVV208" s="223"/>
      <c r="NVW208" s="223"/>
      <c r="NVX208" s="223"/>
      <c r="NVY208" s="223"/>
      <c r="NVZ208" s="223"/>
      <c r="NWA208" s="223"/>
      <c r="NWB208" s="223"/>
      <c r="NWC208" s="223"/>
      <c r="NWD208" s="223"/>
      <c r="NWE208" s="223"/>
      <c r="NWF208" s="223"/>
      <c r="NWG208" s="223"/>
      <c r="NWH208" s="223"/>
      <c r="NWI208" s="223"/>
      <c r="NWJ208" s="223"/>
      <c r="NWK208" s="223"/>
      <c r="NWL208" s="223"/>
      <c r="NWM208" s="223"/>
      <c r="NWN208" s="223"/>
      <c r="NWO208" s="223"/>
      <c r="NWP208" s="223"/>
      <c r="NWQ208" s="223"/>
      <c r="NWR208" s="223"/>
      <c r="NWS208" s="223"/>
      <c r="NWT208" s="223"/>
      <c r="NWU208" s="223"/>
      <c r="NWV208" s="223"/>
      <c r="NWW208" s="223"/>
      <c r="NWX208" s="223"/>
      <c r="NWY208" s="223"/>
      <c r="NWZ208" s="223"/>
      <c r="NXA208" s="223"/>
      <c r="NXB208" s="223"/>
      <c r="NXC208" s="223"/>
      <c r="NXD208" s="223"/>
      <c r="NXE208" s="223"/>
      <c r="NXF208" s="223"/>
      <c r="NXG208" s="223"/>
      <c r="NXH208" s="223"/>
      <c r="NXI208" s="223"/>
      <c r="NXJ208" s="223"/>
      <c r="NXK208" s="223"/>
      <c r="NXL208" s="223"/>
      <c r="NXM208" s="223"/>
      <c r="NXN208" s="223"/>
      <c r="NXO208" s="223"/>
      <c r="NXP208" s="223"/>
      <c r="NXQ208" s="223"/>
      <c r="NXR208" s="223"/>
      <c r="NXS208" s="223"/>
      <c r="NXT208" s="223"/>
      <c r="NXU208" s="223"/>
      <c r="NXV208" s="223"/>
      <c r="NXW208" s="223"/>
      <c r="NXX208" s="223"/>
      <c r="NXY208" s="223"/>
      <c r="NXZ208" s="223"/>
      <c r="NYA208" s="223"/>
      <c r="NYB208" s="223"/>
      <c r="NYC208" s="223"/>
      <c r="NYD208" s="223"/>
      <c r="NYE208" s="223"/>
      <c r="NYF208" s="223"/>
      <c r="NYG208" s="223"/>
      <c r="NYH208" s="223"/>
      <c r="NYI208" s="223"/>
      <c r="NYJ208" s="223"/>
      <c r="NYK208" s="223"/>
      <c r="NYL208" s="223"/>
      <c r="NYM208" s="223"/>
      <c r="NYN208" s="223"/>
      <c r="NYO208" s="223"/>
      <c r="NYP208" s="223"/>
      <c r="NYQ208" s="223"/>
      <c r="NYR208" s="223"/>
      <c r="NYS208" s="223"/>
      <c r="NYT208" s="223"/>
      <c r="NYU208" s="223"/>
      <c r="NYV208" s="223"/>
      <c r="NYW208" s="223"/>
      <c r="NYX208" s="223"/>
      <c r="NYY208" s="223"/>
      <c r="NYZ208" s="223"/>
      <c r="NZA208" s="223"/>
      <c r="NZB208" s="223"/>
      <c r="NZC208" s="223"/>
      <c r="NZD208" s="223"/>
      <c r="NZE208" s="223"/>
      <c r="NZF208" s="223"/>
      <c r="NZG208" s="223"/>
      <c r="NZH208" s="223"/>
      <c r="NZI208" s="223"/>
      <c r="NZJ208" s="223"/>
      <c r="NZK208" s="223"/>
      <c r="NZL208" s="223"/>
      <c r="NZM208" s="223"/>
      <c r="NZN208" s="223"/>
      <c r="NZO208" s="223"/>
      <c r="NZP208" s="223"/>
      <c r="NZQ208" s="223"/>
      <c r="NZR208" s="223"/>
      <c r="NZS208" s="223"/>
      <c r="NZT208" s="223"/>
      <c r="NZU208" s="223"/>
      <c r="NZV208" s="223"/>
      <c r="NZW208" s="223"/>
      <c r="NZX208" s="223"/>
      <c r="NZY208" s="223"/>
      <c r="NZZ208" s="223"/>
      <c r="OAA208" s="223"/>
      <c r="OAB208" s="223"/>
      <c r="OAC208" s="223"/>
      <c r="OAD208" s="223"/>
      <c r="OAE208" s="223"/>
      <c r="OAF208" s="223"/>
      <c r="OAG208" s="223"/>
      <c r="OAH208" s="223"/>
      <c r="OAI208" s="223"/>
      <c r="OAJ208" s="223"/>
      <c r="OAK208" s="223"/>
      <c r="OAL208" s="223"/>
      <c r="OAM208" s="223"/>
      <c r="OAN208" s="223"/>
      <c r="OAO208" s="223"/>
      <c r="OAP208" s="223"/>
      <c r="OAQ208" s="223"/>
      <c r="OAR208" s="223"/>
      <c r="OAS208" s="223"/>
      <c r="OAT208" s="223"/>
      <c r="OAU208" s="223"/>
      <c r="OAV208" s="223"/>
      <c r="OAW208" s="223"/>
      <c r="OAX208" s="223"/>
      <c r="OAY208" s="223"/>
      <c r="OAZ208" s="223"/>
      <c r="OBA208" s="223"/>
      <c r="OBB208" s="223"/>
      <c r="OBC208" s="223"/>
      <c r="OBD208" s="223"/>
      <c r="OBE208" s="223"/>
      <c r="OBF208" s="223"/>
      <c r="OBG208" s="223"/>
      <c r="OBH208" s="223"/>
      <c r="OBI208" s="223"/>
      <c r="OBJ208" s="223"/>
      <c r="OBK208" s="223"/>
      <c r="OBL208" s="223"/>
      <c r="OBM208" s="223"/>
      <c r="OBN208" s="223"/>
      <c r="OBO208" s="223"/>
      <c r="OBP208" s="223"/>
      <c r="OBQ208" s="223"/>
      <c r="OBR208" s="223"/>
      <c r="OBS208" s="223"/>
      <c r="OBT208" s="223"/>
      <c r="OBU208" s="223"/>
      <c r="OBV208" s="223"/>
      <c r="OBW208" s="223"/>
      <c r="OBX208" s="223"/>
      <c r="OBY208" s="223"/>
      <c r="OBZ208" s="223"/>
      <c r="OCA208" s="223"/>
      <c r="OCB208" s="223"/>
      <c r="OCC208" s="223"/>
      <c r="OCD208" s="223"/>
      <c r="OCE208" s="223"/>
      <c r="OCF208" s="223"/>
      <c r="OCG208" s="223"/>
      <c r="OCH208" s="223"/>
      <c r="OCI208" s="223"/>
      <c r="OCJ208" s="223"/>
      <c r="OCK208" s="223"/>
      <c r="OCL208" s="223"/>
      <c r="OCM208" s="223"/>
      <c r="OCN208" s="223"/>
      <c r="OCO208" s="223"/>
      <c r="OCP208" s="223"/>
      <c r="OCQ208" s="223"/>
      <c r="OCR208" s="223"/>
      <c r="OCS208" s="223"/>
      <c r="OCT208" s="223"/>
      <c r="OCU208" s="223"/>
      <c r="OCV208" s="223"/>
      <c r="OCW208" s="223"/>
      <c r="OCX208" s="223"/>
      <c r="OCY208" s="223"/>
      <c r="OCZ208" s="223"/>
      <c r="ODA208" s="223"/>
      <c r="ODB208" s="223"/>
      <c r="ODC208" s="223"/>
      <c r="ODD208" s="223"/>
      <c r="ODE208" s="223"/>
      <c r="ODF208" s="223"/>
      <c r="ODG208" s="223"/>
      <c r="ODH208" s="223"/>
      <c r="ODI208" s="223"/>
      <c r="ODJ208" s="223"/>
      <c r="ODK208" s="223"/>
      <c r="ODL208" s="223"/>
      <c r="ODM208" s="223"/>
      <c r="ODN208" s="223"/>
      <c r="ODO208" s="223"/>
      <c r="ODP208" s="223"/>
      <c r="ODQ208" s="223"/>
      <c r="ODR208" s="223"/>
      <c r="ODS208" s="223"/>
      <c r="ODT208" s="223"/>
      <c r="ODU208" s="223"/>
      <c r="ODV208" s="223"/>
      <c r="ODW208" s="223"/>
      <c r="ODX208" s="223"/>
      <c r="ODY208" s="223"/>
      <c r="ODZ208" s="223"/>
      <c r="OEA208" s="223"/>
      <c r="OEB208" s="223"/>
      <c r="OEC208" s="223"/>
      <c r="OED208" s="223"/>
      <c r="OEE208" s="223"/>
      <c r="OEF208" s="223"/>
      <c r="OEG208" s="223"/>
      <c r="OEH208" s="223"/>
      <c r="OEI208" s="223"/>
      <c r="OEJ208" s="223"/>
      <c r="OEK208" s="223"/>
      <c r="OEL208" s="223"/>
      <c r="OEM208" s="223"/>
      <c r="OEN208" s="223"/>
      <c r="OEO208" s="223"/>
      <c r="OEP208" s="223"/>
      <c r="OEQ208" s="223"/>
      <c r="OER208" s="223"/>
      <c r="OES208" s="223"/>
      <c r="OET208" s="223"/>
      <c r="OEU208" s="223"/>
      <c r="OEV208" s="223"/>
      <c r="OEW208" s="223"/>
      <c r="OEX208" s="223"/>
      <c r="OEY208" s="223"/>
      <c r="OEZ208" s="223"/>
      <c r="OFA208" s="223"/>
      <c r="OFB208" s="223"/>
      <c r="OFC208" s="223"/>
      <c r="OFD208" s="223"/>
      <c r="OFE208" s="223"/>
      <c r="OFF208" s="223"/>
      <c r="OFG208" s="223"/>
      <c r="OFH208" s="223"/>
      <c r="OFI208" s="223"/>
      <c r="OFJ208" s="223"/>
      <c r="OFK208" s="223"/>
      <c r="OFL208" s="223"/>
      <c r="OFM208" s="223"/>
      <c r="OFN208" s="223"/>
      <c r="OFO208" s="223"/>
      <c r="OFP208" s="223"/>
      <c r="OFQ208" s="223"/>
      <c r="OFR208" s="223"/>
      <c r="OFS208" s="223"/>
      <c r="OFT208" s="223"/>
      <c r="OFU208" s="223"/>
      <c r="OFV208" s="223"/>
      <c r="OFW208" s="223"/>
      <c r="OFX208" s="223"/>
      <c r="OFY208" s="223"/>
      <c r="OFZ208" s="223"/>
      <c r="OGA208" s="223"/>
      <c r="OGB208" s="223"/>
      <c r="OGC208" s="223"/>
      <c r="OGD208" s="223"/>
      <c r="OGE208" s="223"/>
      <c r="OGF208" s="223"/>
      <c r="OGG208" s="223"/>
      <c r="OGH208" s="223"/>
      <c r="OGI208" s="223"/>
      <c r="OGJ208" s="223"/>
      <c r="OGK208" s="223"/>
      <c r="OGL208" s="223"/>
      <c r="OGM208" s="223"/>
      <c r="OGN208" s="223"/>
      <c r="OGO208" s="223"/>
      <c r="OGP208" s="223"/>
      <c r="OGQ208" s="223"/>
      <c r="OGR208" s="223"/>
      <c r="OGS208" s="223"/>
      <c r="OGT208" s="223"/>
      <c r="OGU208" s="223"/>
      <c r="OGV208" s="223"/>
      <c r="OGW208" s="223"/>
      <c r="OGX208" s="223"/>
      <c r="OGY208" s="223"/>
      <c r="OGZ208" s="223"/>
      <c r="OHA208" s="223"/>
      <c r="OHB208" s="223"/>
      <c r="OHC208" s="223"/>
      <c r="OHD208" s="223"/>
      <c r="OHE208" s="223"/>
      <c r="OHF208" s="223"/>
      <c r="OHG208" s="223"/>
      <c r="OHH208" s="223"/>
      <c r="OHI208" s="223"/>
      <c r="OHJ208" s="223"/>
      <c r="OHK208" s="223"/>
      <c r="OHL208" s="223"/>
      <c r="OHM208" s="223"/>
      <c r="OHN208" s="223"/>
      <c r="OHO208" s="223"/>
      <c r="OHP208" s="223"/>
      <c r="OHQ208" s="223"/>
      <c r="OHR208" s="223"/>
      <c r="OHS208" s="223"/>
      <c r="OHT208" s="223"/>
      <c r="OHU208" s="223"/>
      <c r="OHV208" s="223"/>
      <c r="OHW208" s="223"/>
      <c r="OHX208" s="223"/>
      <c r="OHY208" s="223"/>
      <c r="OHZ208" s="223"/>
      <c r="OIA208" s="223"/>
      <c r="OIB208" s="223"/>
      <c r="OIC208" s="223"/>
      <c r="OID208" s="223"/>
      <c r="OIE208" s="223"/>
      <c r="OIF208" s="223"/>
      <c r="OIG208" s="223"/>
      <c r="OIH208" s="223"/>
      <c r="OII208" s="223"/>
      <c r="OIJ208" s="223"/>
      <c r="OIK208" s="223"/>
      <c r="OIL208" s="223"/>
      <c r="OIM208" s="223"/>
      <c r="OIN208" s="223"/>
      <c r="OIO208" s="223"/>
      <c r="OIP208" s="223"/>
      <c r="OIQ208" s="223"/>
      <c r="OIR208" s="223"/>
      <c r="OIS208" s="223"/>
      <c r="OIT208" s="223"/>
      <c r="OIU208" s="223"/>
      <c r="OIV208" s="223"/>
      <c r="OIW208" s="223"/>
      <c r="OIX208" s="223"/>
      <c r="OIY208" s="223"/>
      <c r="OIZ208" s="223"/>
      <c r="OJA208" s="223"/>
      <c r="OJB208" s="223"/>
      <c r="OJC208" s="223"/>
      <c r="OJD208" s="223"/>
      <c r="OJE208" s="223"/>
      <c r="OJF208" s="223"/>
      <c r="OJG208" s="223"/>
      <c r="OJH208" s="223"/>
      <c r="OJI208" s="223"/>
      <c r="OJJ208" s="223"/>
      <c r="OJK208" s="223"/>
      <c r="OJL208" s="223"/>
      <c r="OJM208" s="223"/>
      <c r="OJN208" s="223"/>
      <c r="OJO208" s="223"/>
      <c r="OJP208" s="223"/>
      <c r="OJQ208" s="223"/>
      <c r="OJR208" s="223"/>
      <c r="OJS208" s="223"/>
      <c r="OJT208" s="223"/>
      <c r="OJU208" s="223"/>
      <c r="OJV208" s="223"/>
      <c r="OJW208" s="223"/>
      <c r="OJX208" s="223"/>
      <c r="OJY208" s="223"/>
      <c r="OJZ208" s="223"/>
      <c r="OKA208" s="223"/>
      <c r="OKB208" s="223"/>
      <c r="OKC208" s="223"/>
      <c r="OKD208" s="223"/>
      <c r="OKE208" s="223"/>
      <c r="OKF208" s="223"/>
      <c r="OKG208" s="223"/>
      <c r="OKH208" s="223"/>
      <c r="OKI208" s="223"/>
      <c r="OKJ208" s="223"/>
      <c r="OKK208" s="223"/>
      <c r="OKL208" s="223"/>
      <c r="OKM208" s="223"/>
      <c r="OKN208" s="223"/>
      <c r="OKO208" s="223"/>
      <c r="OKP208" s="223"/>
      <c r="OKQ208" s="223"/>
      <c r="OKR208" s="223"/>
      <c r="OKS208" s="223"/>
      <c r="OKT208" s="223"/>
      <c r="OKU208" s="223"/>
      <c r="OKV208" s="223"/>
      <c r="OKW208" s="223"/>
      <c r="OKX208" s="223"/>
      <c r="OKY208" s="223"/>
      <c r="OKZ208" s="223"/>
      <c r="OLA208" s="223"/>
      <c r="OLB208" s="223"/>
      <c r="OLC208" s="223"/>
      <c r="OLD208" s="223"/>
      <c r="OLE208" s="223"/>
      <c r="OLF208" s="223"/>
      <c r="OLG208" s="223"/>
      <c r="OLH208" s="223"/>
      <c r="OLI208" s="223"/>
      <c r="OLJ208" s="223"/>
      <c r="OLK208" s="223"/>
      <c r="OLL208" s="223"/>
      <c r="OLM208" s="223"/>
      <c r="OLN208" s="223"/>
      <c r="OLO208" s="223"/>
      <c r="OLP208" s="223"/>
      <c r="OLQ208" s="223"/>
      <c r="OLR208" s="223"/>
      <c r="OLS208" s="223"/>
      <c r="OLT208" s="223"/>
      <c r="OLU208" s="223"/>
      <c r="OLV208" s="223"/>
      <c r="OLW208" s="223"/>
      <c r="OLX208" s="223"/>
      <c r="OLY208" s="223"/>
      <c r="OLZ208" s="223"/>
      <c r="OMA208" s="223"/>
      <c r="OMB208" s="223"/>
      <c r="OMC208" s="223"/>
      <c r="OMD208" s="223"/>
      <c r="OME208" s="223"/>
      <c r="OMF208" s="223"/>
      <c r="OMG208" s="223"/>
      <c r="OMH208" s="223"/>
      <c r="OMI208" s="223"/>
      <c r="OMJ208" s="223"/>
      <c r="OMK208" s="223"/>
      <c r="OML208" s="223"/>
      <c r="OMM208" s="223"/>
      <c r="OMN208" s="223"/>
      <c r="OMO208" s="223"/>
      <c r="OMP208" s="223"/>
      <c r="OMQ208" s="223"/>
      <c r="OMR208" s="223"/>
      <c r="OMS208" s="223"/>
      <c r="OMT208" s="223"/>
      <c r="OMU208" s="223"/>
      <c r="OMV208" s="223"/>
      <c r="OMW208" s="223"/>
      <c r="OMX208" s="223"/>
      <c r="OMY208" s="223"/>
      <c r="OMZ208" s="223"/>
      <c r="ONA208" s="223"/>
      <c r="ONB208" s="223"/>
      <c r="ONC208" s="223"/>
      <c r="OND208" s="223"/>
      <c r="ONE208" s="223"/>
      <c r="ONF208" s="223"/>
      <c r="ONG208" s="223"/>
      <c r="ONH208" s="223"/>
      <c r="ONI208" s="223"/>
      <c r="ONJ208" s="223"/>
      <c r="ONK208" s="223"/>
      <c r="ONL208" s="223"/>
      <c r="ONM208" s="223"/>
      <c r="ONN208" s="223"/>
      <c r="ONO208" s="223"/>
      <c r="ONP208" s="223"/>
      <c r="ONQ208" s="223"/>
      <c r="ONR208" s="223"/>
      <c r="ONS208" s="223"/>
      <c r="ONT208" s="223"/>
      <c r="ONU208" s="223"/>
      <c r="ONV208" s="223"/>
      <c r="ONW208" s="223"/>
      <c r="ONX208" s="223"/>
      <c r="ONY208" s="223"/>
      <c r="ONZ208" s="223"/>
      <c r="OOA208" s="223"/>
      <c r="OOB208" s="223"/>
      <c r="OOC208" s="223"/>
      <c r="OOD208" s="223"/>
      <c r="OOE208" s="223"/>
      <c r="OOF208" s="223"/>
      <c r="OOG208" s="223"/>
      <c r="OOH208" s="223"/>
      <c r="OOI208" s="223"/>
      <c r="OOJ208" s="223"/>
      <c r="OOK208" s="223"/>
      <c r="OOL208" s="223"/>
      <c r="OOM208" s="223"/>
      <c r="OON208" s="223"/>
      <c r="OOO208" s="223"/>
      <c r="OOP208" s="223"/>
      <c r="OOQ208" s="223"/>
      <c r="OOR208" s="223"/>
      <c r="OOS208" s="223"/>
      <c r="OOT208" s="223"/>
      <c r="OOU208" s="223"/>
      <c r="OOV208" s="223"/>
      <c r="OOW208" s="223"/>
      <c r="OOX208" s="223"/>
      <c r="OOY208" s="223"/>
      <c r="OOZ208" s="223"/>
      <c r="OPA208" s="223"/>
      <c r="OPB208" s="223"/>
      <c r="OPC208" s="223"/>
      <c r="OPD208" s="223"/>
      <c r="OPE208" s="223"/>
      <c r="OPF208" s="223"/>
      <c r="OPG208" s="223"/>
      <c r="OPH208" s="223"/>
      <c r="OPI208" s="223"/>
      <c r="OPJ208" s="223"/>
      <c r="OPK208" s="223"/>
      <c r="OPL208" s="223"/>
      <c r="OPM208" s="223"/>
      <c r="OPN208" s="223"/>
      <c r="OPO208" s="223"/>
      <c r="OPP208" s="223"/>
      <c r="OPQ208" s="223"/>
      <c r="OPR208" s="223"/>
      <c r="OPS208" s="223"/>
      <c r="OPT208" s="223"/>
      <c r="OPU208" s="223"/>
      <c r="OPV208" s="223"/>
      <c r="OPW208" s="223"/>
      <c r="OPX208" s="223"/>
      <c r="OPY208" s="223"/>
      <c r="OPZ208" s="223"/>
      <c r="OQA208" s="223"/>
      <c r="OQB208" s="223"/>
      <c r="OQC208" s="223"/>
      <c r="OQD208" s="223"/>
      <c r="OQE208" s="223"/>
      <c r="OQF208" s="223"/>
      <c r="OQG208" s="223"/>
      <c r="OQH208" s="223"/>
      <c r="OQI208" s="223"/>
      <c r="OQJ208" s="223"/>
      <c r="OQK208" s="223"/>
      <c r="OQL208" s="223"/>
      <c r="OQM208" s="223"/>
      <c r="OQN208" s="223"/>
      <c r="OQO208" s="223"/>
      <c r="OQP208" s="223"/>
      <c r="OQQ208" s="223"/>
      <c r="OQR208" s="223"/>
      <c r="OQS208" s="223"/>
      <c r="OQT208" s="223"/>
      <c r="OQU208" s="223"/>
      <c r="OQV208" s="223"/>
      <c r="OQW208" s="223"/>
      <c r="OQX208" s="223"/>
      <c r="OQY208" s="223"/>
      <c r="OQZ208" s="223"/>
      <c r="ORA208" s="223"/>
      <c r="ORB208" s="223"/>
      <c r="ORC208" s="223"/>
      <c r="ORD208" s="223"/>
      <c r="ORE208" s="223"/>
      <c r="ORF208" s="223"/>
      <c r="ORG208" s="223"/>
      <c r="ORH208" s="223"/>
      <c r="ORI208" s="223"/>
      <c r="ORJ208" s="223"/>
      <c r="ORK208" s="223"/>
      <c r="ORL208" s="223"/>
      <c r="ORM208" s="223"/>
      <c r="ORN208" s="223"/>
      <c r="ORO208" s="223"/>
      <c r="ORP208" s="223"/>
      <c r="ORQ208" s="223"/>
      <c r="ORR208" s="223"/>
      <c r="ORS208" s="223"/>
      <c r="ORT208" s="223"/>
      <c r="ORU208" s="223"/>
      <c r="ORV208" s="223"/>
      <c r="ORW208" s="223"/>
      <c r="ORX208" s="223"/>
      <c r="ORY208" s="223"/>
      <c r="ORZ208" s="223"/>
      <c r="OSA208" s="223"/>
      <c r="OSB208" s="223"/>
      <c r="OSC208" s="223"/>
      <c r="OSD208" s="223"/>
      <c r="OSE208" s="223"/>
      <c r="OSF208" s="223"/>
      <c r="OSG208" s="223"/>
      <c r="OSH208" s="223"/>
      <c r="OSI208" s="223"/>
      <c r="OSJ208" s="223"/>
      <c r="OSK208" s="223"/>
      <c r="OSL208" s="223"/>
      <c r="OSM208" s="223"/>
      <c r="OSN208" s="223"/>
      <c r="OSO208" s="223"/>
      <c r="OSP208" s="223"/>
      <c r="OSQ208" s="223"/>
      <c r="OSR208" s="223"/>
      <c r="OSS208" s="223"/>
      <c r="OST208" s="223"/>
      <c r="OSU208" s="223"/>
      <c r="OSV208" s="223"/>
      <c r="OSW208" s="223"/>
      <c r="OSX208" s="223"/>
      <c r="OSY208" s="223"/>
      <c r="OSZ208" s="223"/>
      <c r="OTA208" s="223"/>
      <c r="OTB208" s="223"/>
      <c r="OTC208" s="223"/>
      <c r="OTD208" s="223"/>
      <c r="OTE208" s="223"/>
      <c r="OTF208" s="223"/>
      <c r="OTG208" s="223"/>
      <c r="OTH208" s="223"/>
      <c r="OTI208" s="223"/>
      <c r="OTJ208" s="223"/>
      <c r="OTK208" s="223"/>
      <c r="OTL208" s="223"/>
      <c r="OTM208" s="223"/>
      <c r="OTN208" s="223"/>
      <c r="OTO208" s="223"/>
      <c r="OTP208" s="223"/>
      <c r="OTQ208" s="223"/>
      <c r="OTR208" s="223"/>
      <c r="OTS208" s="223"/>
      <c r="OTT208" s="223"/>
      <c r="OTU208" s="223"/>
      <c r="OTV208" s="223"/>
      <c r="OTW208" s="223"/>
      <c r="OTX208" s="223"/>
      <c r="OTY208" s="223"/>
      <c r="OTZ208" s="223"/>
      <c r="OUA208" s="223"/>
      <c r="OUB208" s="223"/>
      <c r="OUC208" s="223"/>
      <c r="OUD208" s="223"/>
      <c r="OUE208" s="223"/>
      <c r="OUF208" s="223"/>
      <c r="OUG208" s="223"/>
      <c r="OUH208" s="223"/>
      <c r="OUI208" s="223"/>
      <c r="OUJ208" s="223"/>
      <c r="OUK208" s="223"/>
      <c r="OUL208" s="223"/>
      <c r="OUM208" s="223"/>
      <c r="OUN208" s="223"/>
      <c r="OUO208" s="223"/>
      <c r="OUP208" s="223"/>
      <c r="OUQ208" s="223"/>
      <c r="OUR208" s="223"/>
      <c r="OUS208" s="223"/>
      <c r="OUT208" s="223"/>
      <c r="OUU208" s="223"/>
      <c r="OUV208" s="223"/>
      <c r="OUW208" s="223"/>
      <c r="OUX208" s="223"/>
      <c r="OUY208" s="223"/>
      <c r="OUZ208" s="223"/>
      <c r="OVA208" s="223"/>
      <c r="OVB208" s="223"/>
      <c r="OVC208" s="223"/>
      <c r="OVD208" s="223"/>
      <c r="OVE208" s="223"/>
      <c r="OVF208" s="223"/>
      <c r="OVG208" s="223"/>
      <c r="OVH208" s="223"/>
      <c r="OVI208" s="223"/>
      <c r="OVJ208" s="223"/>
      <c r="OVK208" s="223"/>
      <c r="OVL208" s="223"/>
      <c r="OVM208" s="223"/>
      <c r="OVN208" s="223"/>
      <c r="OVO208" s="223"/>
      <c r="OVP208" s="223"/>
      <c r="OVQ208" s="223"/>
      <c r="OVR208" s="223"/>
      <c r="OVS208" s="223"/>
      <c r="OVT208" s="223"/>
      <c r="OVU208" s="223"/>
      <c r="OVV208" s="223"/>
      <c r="OVW208" s="223"/>
      <c r="OVX208" s="223"/>
      <c r="OVY208" s="223"/>
      <c r="OVZ208" s="223"/>
      <c r="OWA208" s="223"/>
      <c r="OWB208" s="223"/>
      <c r="OWC208" s="223"/>
      <c r="OWD208" s="223"/>
      <c r="OWE208" s="223"/>
      <c r="OWF208" s="223"/>
      <c r="OWG208" s="223"/>
      <c r="OWH208" s="223"/>
      <c r="OWI208" s="223"/>
      <c r="OWJ208" s="223"/>
      <c r="OWK208" s="223"/>
      <c r="OWL208" s="223"/>
      <c r="OWM208" s="223"/>
      <c r="OWN208" s="223"/>
      <c r="OWO208" s="223"/>
      <c r="OWP208" s="223"/>
      <c r="OWQ208" s="223"/>
      <c r="OWR208" s="223"/>
      <c r="OWS208" s="223"/>
      <c r="OWT208" s="223"/>
      <c r="OWU208" s="223"/>
      <c r="OWV208" s="223"/>
      <c r="OWW208" s="223"/>
      <c r="OWX208" s="223"/>
      <c r="OWY208" s="223"/>
      <c r="OWZ208" s="223"/>
      <c r="OXA208" s="223"/>
      <c r="OXB208" s="223"/>
      <c r="OXC208" s="223"/>
      <c r="OXD208" s="223"/>
      <c r="OXE208" s="223"/>
      <c r="OXF208" s="223"/>
      <c r="OXG208" s="223"/>
      <c r="OXH208" s="223"/>
      <c r="OXI208" s="223"/>
      <c r="OXJ208" s="223"/>
      <c r="OXK208" s="223"/>
      <c r="OXL208" s="223"/>
      <c r="OXM208" s="223"/>
      <c r="OXN208" s="223"/>
      <c r="OXO208" s="223"/>
      <c r="OXP208" s="223"/>
      <c r="OXQ208" s="223"/>
      <c r="OXR208" s="223"/>
      <c r="OXS208" s="223"/>
      <c r="OXT208" s="223"/>
      <c r="OXU208" s="223"/>
      <c r="OXV208" s="223"/>
      <c r="OXW208" s="223"/>
      <c r="OXX208" s="223"/>
      <c r="OXY208" s="223"/>
      <c r="OXZ208" s="223"/>
      <c r="OYA208" s="223"/>
      <c r="OYB208" s="223"/>
      <c r="OYC208" s="223"/>
      <c r="OYD208" s="223"/>
      <c r="OYE208" s="223"/>
      <c r="OYF208" s="223"/>
      <c r="OYG208" s="223"/>
      <c r="OYH208" s="223"/>
      <c r="OYI208" s="223"/>
      <c r="OYJ208" s="223"/>
      <c r="OYK208" s="223"/>
      <c r="OYL208" s="223"/>
      <c r="OYM208" s="223"/>
      <c r="OYN208" s="223"/>
      <c r="OYO208" s="223"/>
      <c r="OYP208" s="223"/>
      <c r="OYQ208" s="223"/>
      <c r="OYR208" s="223"/>
      <c r="OYS208" s="223"/>
      <c r="OYT208" s="223"/>
      <c r="OYU208" s="223"/>
      <c r="OYV208" s="223"/>
      <c r="OYW208" s="223"/>
      <c r="OYX208" s="223"/>
      <c r="OYY208" s="223"/>
      <c r="OYZ208" s="223"/>
      <c r="OZA208" s="223"/>
      <c r="OZB208" s="223"/>
      <c r="OZC208" s="223"/>
      <c r="OZD208" s="223"/>
      <c r="OZE208" s="223"/>
      <c r="OZF208" s="223"/>
      <c r="OZG208" s="223"/>
      <c r="OZH208" s="223"/>
      <c r="OZI208" s="223"/>
      <c r="OZJ208" s="223"/>
      <c r="OZK208" s="223"/>
      <c r="OZL208" s="223"/>
      <c r="OZM208" s="223"/>
      <c r="OZN208" s="223"/>
      <c r="OZO208" s="223"/>
      <c r="OZP208" s="223"/>
      <c r="OZQ208" s="223"/>
      <c r="OZR208" s="223"/>
      <c r="OZS208" s="223"/>
      <c r="OZT208" s="223"/>
      <c r="OZU208" s="223"/>
      <c r="OZV208" s="223"/>
      <c r="OZW208" s="223"/>
      <c r="OZX208" s="223"/>
      <c r="OZY208" s="223"/>
      <c r="OZZ208" s="223"/>
      <c r="PAA208" s="223"/>
      <c r="PAB208" s="223"/>
      <c r="PAC208" s="223"/>
      <c r="PAD208" s="223"/>
      <c r="PAE208" s="223"/>
      <c r="PAF208" s="223"/>
      <c r="PAG208" s="223"/>
      <c r="PAH208" s="223"/>
      <c r="PAI208" s="223"/>
      <c r="PAJ208" s="223"/>
      <c r="PAK208" s="223"/>
      <c r="PAL208" s="223"/>
      <c r="PAM208" s="223"/>
      <c r="PAN208" s="223"/>
      <c r="PAO208" s="223"/>
      <c r="PAP208" s="223"/>
      <c r="PAQ208" s="223"/>
      <c r="PAR208" s="223"/>
      <c r="PAS208" s="223"/>
      <c r="PAT208" s="223"/>
      <c r="PAU208" s="223"/>
      <c r="PAV208" s="223"/>
      <c r="PAW208" s="223"/>
      <c r="PAX208" s="223"/>
      <c r="PAY208" s="223"/>
      <c r="PAZ208" s="223"/>
      <c r="PBA208" s="223"/>
      <c r="PBB208" s="223"/>
      <c r="PBC208" s="223"/>
      <c r="PBD208" s="223"/>
      <c r="PBE208" s="223"/>
      <c r="PBF208" s="223"/>
      <c r="PBG208" s="223"/>
      <c r="PBH208" s="223"/>
      <c r="PBI208" s="223"/>
      <c r="PBJ208" s="223"/>
      <c r="PBK208" s="223"/>
      <c r="PBL208" s="223"/>
      <c r="PBM208" s="223"/>
      <c r="PBN208" s="223"/>
      <c r="PBO208" s="223"/>
      <c r="PBP208" s="223"/>
      <c r="PBQ208" s="223"/>
      <c r="PBR208" s="223"/>
      <c r="PBS208" s="223"/>
      <c r="PBT208" s="223"/>
      <c r="PBU208" s="223"/>
      <c r="PBV208" s="223"/>
      <c r="PBW208" s="223"/>
      <c r="PBX208" s="223"/>
      <c r="PBY208" s="223"/>
      <c r="PBZ208" s="223"/>
      <c r="PCA208" s="223"/>
      <c r="PCB208" s="223"/>
      <c r="PCC208" s="223"/>
      <c r="PCD208" s="223"/>
      <c r="PCE208" s="223"/>
      <c r="PCF208" s="223"/>
      <c r="PCG208" s="223"/>
      <c r="PCH208" s="223"/>
      <c r="PCI208" s="223"/>
      <c r="PCJ208" s="223"/>
      <c r="PCK208" s="223"/>
      <c r="PCL208" s="223"/>
      <c r="PCM208" s="223"/>
      <c r="PCN208" s="223"/>
      <c r="PCO208" s="223"/>
      <c r="PCP208" s="223"/>
      <c r="PCQ208" s="223"/>
      <c r="PCR208" s="223"/>
      <c r="PCS208" s="223"/>
      <c r="PCT208" s="223"/>
      <c r="PCU208" s="223"/>
      <c r="PCV208" s="223"/>
      <c r="PCW208" s="223"/>
      <c r="PCX208" s="223"/>
      <c r="PCY208" s="223"/>
      <c r="PCZ208" s="223"/>
      <c r="PDA208" s="223"/>
      <c r="PDB208" s="223"/>
      <c r="PDC208" s="223"/>
      <c r="PDD208" s="223"/>
      <c r="PDE208" s="223"/>
      <c r="PDF208" s="223"/>
      <c r="PDG208" s="223"/>
      <c r="PDH208" s="223"/>
      <c r="PDI208" s="223"/>
      <c r="PDJ208" s="223"/>
      <c r="PDK208" s="223"/>
      <c r="PDL208" s="223"/>
      <c r="PDM208" s="223"/>
      <c r="PDN208" s="223"/>
      <c r="PDO208" s="223"/>
      <c r="PDP208" s="223"/>
      <c r="PDQ208" s="223"/>
      <c r="PDR208" s="223"/>
      <c r="PDS208" s="223"/>
      <c r="PDT208" s="223"/>
      <c r="PDU208" s="223"/>
      <c r="PDV208" s="223"/>
      <c r="PDW208" s="223"/>
      <c r="PDX208" s="223"/>
      <c r="PDY208" s="223"/>
      <c r="PDZ208" s="223"/>
      <c r="PEA208" s="223"/>
      <c r="PEB208" s="223"/>
      <c r="PEC208" s="223"/>
      <c r="PED208" s="223"/>
      <c r="PEE208" s="223"/>
      <c r="PEF208" s="223"/>
      <c r="PEG208" s="223"/>
      <c r="PEH208" s="223"/>
      <c r="PEI208" s="223"/>
      <c r="PEJ208" s="223"/>
      <c r="PEK208" s="223"/>
      <c r="PEL208" s="223"/>
      <c r="PEM208" s="223"/>
      <c r="PEN208" s="223"/>
      <c r="PEO208" s="223"/>
      <c r="PEP208" s="223"/>
      <c r="PEQ208" s="223"/>
      <c r="PER208" s="223"/>
      <c r="PES208" s="223"/>
      <c r="PET208" s="223"/>
      <c r="PEU208" s="223"/>
      <c r="PEV208" s="223"/>
      <c r="PEW208" s="223"/>
      <c r="PEX208" s="223"/>
      <c r="PEY208" s="223"/>
      <c r="PEZ208" s="223"/>
      <c r="PFA208" s="223"/>
      <c r="PFB208" s="223"/>
      <c r="PFC208" s="223"/>
      <c r="PFD208" s="223"/>
      <c r="PFE208" s="223"/>
      <c r="PFF208" s="223"/>
      <c r="PFG208" s="223"/>
      <c r="PFH208" s="223"/>
      <c r="PFI208" s="223"/>
      <c r="PFJ208" s="223"/>
      <c r="PFK208" s="223"/>
      <c r="PFL208" s="223"/>
      <c r="PFM208" s="223"/>
      <c r="PFN208" s="223"/>
      <c r="PFO208" s="223"/>
      <c r="PFP208" s="223"/>
      <c r="PFQ208" s="223"/>
      <c r="PFR208" s="223"/>
      <c r="PFS208" s="223"/>
      <c r="PFT208" s="223"/>
      <c r="PFU208" s="223"/>
      <c r="PFV208" s="223"/>
      <c r="PFW208" s="223"/>
      <c r="PFX208" s="223"/>
      <c r="PFY208" s="223"/>
      <c r="PFZ208" s="223"/>
      <c r="PGA208" s="223"/>
      <c r="PGB208" s="223"/>
      <c r="PGC208" s="223"/>
      <c r="PGD208" s="223"/>
      <c r="PGE208" s="223"/>
      <c r="PGF208" s="223"/>
      <c r="PGG208" s="223"/>
      <c r="PGH208" s="223"/>
      <c r="PGI208" s="223"/>
      <c r="PGJ208" s="223"/>
      <c r="PGK208" s="223"/>
      <c r="PGL208" s="223"/>
      <c r="PGM208" s="223"/>
      <c r="PGN208" s="223"/>
      <c r="PGO208" s="223"/>
      <c r="PGP208" s="223"/>
      <c r="PGQ208" s="223"/>
      <c r="PGR208" s="223"/>
      <c r="PGS208" s="223"/>
      <c r="PGT208" s="223"/>
      <c r="PGU208" s="223"/>
      <c r="PGV208" s="223"/>
      <c r="PGW208" s="223"/>
      <c r="PGX208" s="223"/>
      <c r="PGY208" s="223"/>
      <c r="PGZ208" s="223"/>
      <c r="PHA208" s="223"/>
      <c r="PHB208" s="223"/>
      <c r="PHC208" s="223"/>
      <c r="PHD208" s="223"/>
      <c r="PHE208" s="223"/>
      <c r="PHF208" s="223"/>
      <c r="PHG208" s="223"/>
      <c r="PHH208" s="223"/>
      <c r="PHI208" s="223"/>
      <c r="PHJ208" s="223"/>
      <c r="PHK208" s="223"/>
      <c r="PHL208" s="223"/>
      <c r="PHM208" s="223"/>
      <c r="PHN208" s="223"/>
      <c r="PHO208" s="223"/>
      <c r="PHP208" s="223"/>
      <c r="PHQ208" s="223"/>
      <c r="PHR208" s="223"/>
      <c r="PHS208" s="223"/>
      <c r="PHT208" s="223"/>
      <c r="PHU208" s="223"/>
      <c r="PHV208" s="223"/>
      <c r="PHW208" s="223"/>
      <c r="PHX208" s="223"/>
      <c r="PHY208" s="223"/>
      <c r="PHZ208" s="223"/>
      <c r="PIA208" s="223"/>
      <c r="PIB208" s="223"/>
      <c r="PIC208" s="223"/>
      <c r="PID208" s="223"/>
      <c r="PIE208" s="223"/>
      <c r="PIF208" s="223"/>
      <c r="PIG208" s="223"/>
      <c r="PIH208" s="223"/>
      <c r="PII208" s="223"/>
      <c r="PIJ208" s="223"/>
      <c r="PIK208" s="223"/>
      <c r="PIL208" s="223"/>
      <c r="PIM208" s="223"/>
      <c r="PIN208" s="223"/>
      <c r="PIO208" s="223"/>
      <c r="PIP208" s="223"/>
      <c r="PIQ208" s="223"/>
      <c r="PIR208" s="223"/>
      <c r="PIS208" s="223"/>
      <c r="PIT208" s="223"/>
      <c r="PIU208" s="223"/>
      <c r="PIV208" s="223"/>
      <c r="PIW208" s="223"/>
      <c r="PIX208" s="223"/>
      <c r="PIY208" s="223"/>
      <c r="PIZ208" s="223"/>
      <c r="PJA208" s="223"/>
      <c r="PJB208" s="223"/>
      <c r="PJC208" s="223"/>
      <c r="PJD208" s="223"/>
      <c r="PJE208" s="223"/>
      <c r="PJF208" s="223"/>
      <c r="PJG208" s="223"/>
      <c r="PJH208" s="223"/>
      <c r="PJI208" s="223"/>
      <c r="PJJ208" s="223"/>
      <c r="PJK208" s="223"/>
      <c r="PJL208" s="223"/>
      <c r="PJM208" s="223"/>
      <c r="PJN208" s="223"/>
      <c r="PJO208" s="223"/>
      <c r="PJP208" s="223"/>
      <c r="PJQ208" s="223"/>
      <c r="PJR208" s="223"/>
      <c r="PJS208" s="223"/>
      <c r="PJT208" s="223"/>
      <c r="PJU208" s="223"/>
      <c r="PJV208" s="223"/>
      <c r="PJW208" s="223"/>
      <c r="PJX208" s="223"/>
      <c r="PJY208" s="223"/>
      <c r="PJZ208" s="223"/>
      <c r="PKA208" s="223"/>
      <c r="PKB208" s="223"/>
      <c r="PKC208" s="223"/>
      <c r="PKD208" s="223"/>
      <c r="PKE208" s="223"/>
      <c r="PKF208" s="223"/>
      <c r="PKG208" s="223"/>
      <c r="PKH208" s="223"/>
      <c r="PKI208" s="223"/>
      <c r="PKJ208" s="223"/>
      <c r="PKK208" s="223"/>
      <c r="PKL208" s="223"/>
      <c r="PKM208" s="223"/>
      <c r="PKN208" s="223"/>
      <c r="PKO208" s="223"/>
      <c r="PKP208" s="223"/>
      <c r="PKQ208" s="223"/>
      <c r="PKR208" s="223"/>
      <c r="PKS208" s="223"/>
      <c r="PKT208" s="223"/>
      <c r="PKU208" s="223"/>
      <c r="PKV208" s="223"/>
      <c r="PKW208" s="223"/>
      <c r="PKX208" s="223"/>
      <c r="PKY208" s="223"/>
      <c r="PKZ208" s="223"/>
      <c r="PLA208" s="223"/>
      <c r="PLB208" s="223"/>
      <c r="PLC208" s="223"/>
      <c r="PLD208" s="223"/>
      <c r="PLE208" s="223"/>
      <c r="PLF208" s="223"/>
      <c r="PLG208" s="223"/>
      <c r="PLH208" s="223"/>
      <c r="PLI208" s="223"/>
      <c r="PLJ208" s="223"/>
      <c r="PLK208" s="223"/>
      <c r="PLL208" s="223"/>
      <c r="PLM208" s="223"/>
      <c r="PLN208" s="223"/>
      <c r="PLO208" s="223"/>
      <c r="PLP208" s="223"/>
      <c r="PLQ208" s="223"/>
      <c r="PLR208" s="223"/>
      <c r="PLS208" s="223"/>
      <c r="PLT208" s="223"/>
      <c r="PLU208" s="223"/>
      <c r="PLV208" s="223"/>
      <c r="PLW208" s="223"/>
      <c r="PLX208" s="223"/>
      <c r="PLY208" s="223"/>
      <c r="PLZ208" s="223"/>
      <c r="PMA208" s="223"/>
      <c r="PMB208" s="223"/>
      <c r="PMC208" s="223"/>
      <c r="PMD208" s="223"/>
      <c r="PME208" s="223"/>
      <c r="PMF208" s="223"/>
      <c r="PMG208" s="223"/>
      <c r="PMH208" s="223"/>
      <c r="PMI208" s="223"/>
      <c r="PMJ208" s="223"/>
      <c r="PMK208" s="223"/>
      <c r="PML208" s="223"/>
      <c r="PMM208" s="223"/>
      <c r="PMN208" s="223"/>
      <c r="PMO208" s="223"/>
      <c r="PMP208" s="223"/>
      <c r="PMQ208" s="223"/>
      <c r="PMR208" s="223"/>
      <c r="PMS208" s="223"/>
      <c r="PMT208" s="223"/>
      <c r="PMU208" s="223"/>
      <c r="PMV208" s="223"/>
      <c r="PMW208" s="223"/>
      <c r="PMX208" s="223"/>
      <c r="PMY208" s="223"/>
      <c r="PMZ208" s="223"/>
      <c r="PNA208" s="223"/>
      <c r="PNB208" s="223"/>
      <c r="PNC208" s="223"/>
      <c r="PND208" s="223"/>
      <c r="PNE208" s="223"/>
      <c r="PNF208" s="223"/>
      <c r="PNG208" s="223"/>
      <c r="PNH208" s="223"/>
      <c r="PNI208" s="223"/>
      <c r="PNJ208" s="223"/>
      <c r="PNK208" s="223"/>
      <c r="PNL208" s="223"/>
      <c r="PNM208" s="223"/>
      <c r="PNN208" s="223"/>
      <c r="PNO208" s="223"/>
      <c r="PNP208" s="223"/>
      <c r="PNQ208" s="223"/>
      <c r="PNR208" s="223"/>
      <c r="PNS208" s="223"/>
      <c r="PNT208" s="223"/>
      <c r="PNU208" s="223"/>
      <c r="PNV208" s="223"/>
      <c r="PNW208" s="223"/>
      <c r="PNX208" s="223"/>
      <c r="PNY208" s="223"/>
      <c r="PNZ208" s="223"/>
      <c r="POA208" s="223"/>
      <c r="POB208" s="223"/>
      <c r="POC208" s="223"/>
      <c r="POD208" s="223"/>
      <c r="POE208" s="223"/>
      <c r="POF208" s="223"/>
      <c r="POG208" s="223"/>
      <c r="POH208" s="223"/>
      <c r="POI208" s="223"/>
      <c r="POJ208" s="223"/>
      <c r="POK208" s="223"/>
      <c r="POL208" s="223"/>
      <c r="POM208" s="223"/>
      <c r="PON208" s="223"/>
      <c r="POO208" s="223"/>
      <c r="POP208" s="223"/>
      <c r="POQ208" s="223"/>
      <c r="POR208" s="223"/>
      <c r="POS208" s="223"/>
      <c r="POT208" s="223"/>
      <c r="POU208" s="223"/>
      <c r="POV208" s="223"/>
      <c r="POW208" s="223"/>
      <c r="POX208" s="223"/>
      <c r="POY208" s="223"/>
      <c r="POZ208" s="223"/>
      <c r="PPA208" s="223"/>
      <c r="PPB208" s="223"/>
      <c r="PPC208" s="223"/>
      <c r="PPD208" s="223"/>
      <c r="PPE208" s="223"/>
      <c r="PPF208" s="223"/>
      <c r="PPG208" s="223"/>
      <c r="PPH208" s="223"/>
      <c r="PPI208" s="223"/>
      <c r="PPJ208" s="223"/>
      <c r="PPK208" s="223"/>
      <c r="PPL208" s="223"/>
      <c r="PPM208" s="223"/>
      <c r="PPN208" s="223"/>
      <c r="PPO208" s="223"/>
      <c r="PPP208" s="223"/>
      <c r="PPQ208" s="223"/>
      <c r="PPR208" s="223"/>
      <c r="PPS208" s="223"/>
      <c r="PPT208" s="223"/>
      <c r="PPU208" s="223"/>
      <c r="PPV208" s="223"/>
      <c r="PPW208" s="223"/>
      <c r="PPX208" s="223"/>
      <c r="PPY208" s="223"/>
      <c r="PPZ208" s="223"/>
      <c r="PQA208" s="223"/>
      <c r="PQB208" s="223"/>
      <c r="PQC208" s="223"/>
      <c r="PQD208" s="223"/>
      <c r="PQE208" s="223"/>
      <c r="PQF208" s="223"/>
      <c r="PQG208" s="223"/>
      <c r="PQH208" s="223"/>
      <c r="PQI208" s="223"/>
      <c r="PQJ208" s="223"/>
      <c r="PQK208" s="223"/>
      <c r="PQL208" s="223"/>
      <c r="PQM208" s="223"/>
      <c r="PQN208" s="223"/>
      <c r="PQO208" s="223"/>
      <c r="PQP208" s="223"/>
      <c r="PQQ208" s="223"/>
      <c r="PQR208" s="223"/>
      <c r="PQS208" s="223"/>
      <c r="PQT208" s="223"/>
      <c r="PQU208" s="223"/>
      <c r="PQV208" s="223"/>
      <c r="PQW208" s="223"/>
      <c r="PQX208" s="223"/>
      <c r="PQY208" s="223"/>
      <c r="PQZ208" s="223"/>
      <c r="PRA208" s="223"/>
      <c r="PRB208" s="223"/>
      <c r="PRC208" s="223"/>
      <c r="PRD208" s="223"/>
      <c r="PRE208" s="223"/>
      <c r="PRF208" s="223"/>
      <c r="PRG208" s="223"/>
      <c r="PRH208" s="223"/>
      <c r="PRI208" s="223"/>
      <c r="PRJ208" s="223"/>
      <c r="PRK208" s="223"/>
      <c r="PRL208" s="223"/>
      <c r="PRM208" s="223"/>
      <c r="PRN208" s="223"/>
      <c r="PRO208" s="223"/>
      <c r="PRP208" s="223"/>
      <c r="PRQ208" s="223"/>
      <c r="PRR208" s="223"/>
      <c r="PRS208" s="223"/>
      <c r="PRT208" s="223"/>
      <c r="PRU208" s="223"/>
      <c r="PRV208" s="223"/>
      <c r="PRW208" s="223"/>
      <c r="PRX208" s="223"/>
      <c r="PRY208" s="223"/>
      <c r="PRZ208" s="223"/>
      <c r="PSA208" s="223"/>
      <c r="PSB208" s="223"/>
      <c r="PSC208" s="223"/>
      <c r="PSD208" s="223"/>
      <c r="PSE208" s="223"/>
      <c r="PSF208" s="223"/>
      <c r="PSG208" s="223"/>
      <c r="PSH208" s="223"/>
      <c r="PSI208" s="223"/>
      <c r="PSJ208" s="223"/>
      <c r="PSK208" s="223"/>
      <c r="PSL208" s="223"/>
      <c r="PSM208" s="223"/>
      <c r="PSN208" s="223"/>
      <c r="PSO208" s="223"/>
      <c r="PSP208" s="223"/>
      <c r="PSQ208" s="223"/>
      <c r="PSR208" s="223"/>
      <c r="PSS208" s="223"/>
      <c r="PST208" s="223"/>
      <c r="PSU208" s="223"/>
      <c r="PSV208" s="223"/>
      <c r="PSW208" s="223"/>
      <c r="PSX208" s="223"/>
      <c r="PSY208" s="223"/>
      <c r="PSZ208" s="223"/>
      <c r="PTA208" s="223"/>
      <c r="PTB208" s="223"/>
      <c r="PTC208" s="223"/>
      <c r="PTD208" s="223"/>
      <c r="PTE208" s="223"/>
      <c r="PTF208" s="223"/>
      <c r="PTG208" s="223"/>
      <c r="PTH208" s="223"/>
      <c r="PTI208" s="223"/>
      <c r="PTJ208" s="223"/>
      <c r="PTK208" s="223"/>
      <c r="PTL208" s="223"/>
      <c r="PTM208" s="223"/>
      <c r="PTN208" s="223"/>
      <c r="PTO208" s="223"/>
      <c r="PTP208" s="223"/>
      <c r="PTQ208" s="223"/>
      <c r="PTR208" s="223"/>
      <c r="PTS208" s="223"/>
      <c r="PTT208" s="223"/>
      <c r="PTU208" s="223"/>
      <c r="PTV208" s="223"/>
      <c r="PTW208" s="223"/>
      <c r="PTX208" s="223"/>
      <c r="PTY208" s="223"/>
      <c r="PTZ208" s="223"/>
      <c r="PUA208" s="223"/>
      <c r="PUB208" s="223"/>
      <c r="PUC208" s="223"/>
      <c r="PUD208" s="223"/>
      <c r="PUE208" s="223"/>
      <c r="PUF208" s="223"/>
      <c r="PUG208" s="223"/>
      <c r="PUH208" s="223"/>
      <c r="PUI208" s="223"/>
      <c r="PUJ208" s="223"/>
      <c r="PUK208" s="223"/>
      <c r="PUL208" s="223"/>
      <c r="PUM208" s="223"/>
      <c r="PUN208" s="223"/>
      <c r="PUO208" s="223"/>
      <c r="PUP208" s="223"/>
      <c r="PUQ208" s="223"/>
      <c r="PUR208" s="223"/>
      <c r="PUS208" s="223"/>
      <c r="PUT208" s="223"/>
      <c r="PUU208" s="223"/>
      <c r="PUV208" s="223"/>
      <c r="PUW208" s="223"/>
      <c r="PUX208" s="223"/>
      <c r="PUY208" s="223"/>
      <c r="PUZ208" s="223"/>
      <c r="PVA208" s="223"/>
      <c r="PVB208" s="223"/>
      <c r="PVC208" s="223"/>
      <c r="PVD208" s="223"/>
      <c r="PVE208" s="223"/>
      <c r="PVF208" s="223"/>
      <c r="PVG208" s="223"/>
      <c r="PVH208" s="223"/>
      <c r="PVI208" s="223"/>
      <c r="PVJ208" s="223"/>
      <c r="PVK208" s="223"/>
      <c r="PVL208" s="223"/>
      <c r="PVM208" s="223"/>
      <c r="PVN208" s="223"/>
      <c r="PVO208" s="223"/>
      <c r="PVP208" s="223"/>
      <c r="PVQ208" s="223"/>
      <c r="PVR208" s="223"/>
      <c r="PVS208" s="223"/>
      <c r="PVT208" s="223"/>
      <c r="PVU208" s="223"/>
      <c r="PVV208" s="223"/>
      <c r="PVW208" s="223"/>
      <c r="PVX208" s="223"/>
      <c r="PVY208" s="223"/>
      <c r="PVZ208" s="223"/>
      <c r="PWA208" s="223"/>
      <c r="PWB208" s="223"/>
      <c r="PWC208" s="223"/>
      <c r="PWD208" s="223"/>
      <c r="PWE208" s="223"/>
      <c r="PWF208" s="223"/>
      <c r="PWG208" s="223"/>
      <c r="PWH208" s="223"/>
      <c r="PWI208" s="223"/>
      <c r="PWJ208" s="223"/>
      <c r="PWK208" s="223"/>
      <c r="PWL208" s="223"/>
      <c r="PWM208" s="223"/>
      <c r="PWN208" s="223"/>
      <c r="PWO208" s="223"/>
      <c r="PWP208" s="223"/>
      <c r="PWQ208" s="223"/>
      <c r="PWR208" s="223"/>
      <c r="PWS208" s="223"/>
      <c r="PWT208" s="223"/>
      <c r="PWU208" s="223"/>
      <c r="PWV208" s="223"/>
      <c r="PWW208" s="223"/>
      <c r="PWX208" s="223"/>
      <c r="PWY208" s="223"/>
      <c r="PWZ208" s="223"/>
      <c r="PXA208" s="223"/>
      <c r="PXB208" s="223"/>
      <c r="PXC208" s="223"/>
      <c r="PXD208" s="223"/>
      <c r="PXE208" s="223"/>
      <c r="PXF208" s="223"/>
      <c r="PXG208" s="223"/>
      <c r="PXH208" s="223"/>
      <c r="PXI208" s="223"/>
      <c r="PXJ208" s="223"/>
      <c r="PXK208" s="223"/>
      <c r="PXL208" s="223"/>
      <c r="PXM208" s="223"/>
      <c r="PXN208" s="223"/>
      <c r="PXO208" s="223"/>
      <c r="PXP208" s="223"/>
      <c r="PXQ208" s="223"/>
      <c r="PXR208" s="223"/>
      <c r="PXS208" s="223"/>
      <c r="PXT208" s="223"/>
      <c r="PXU208" s="223"/>
      <c r="PXV208" s="223"/>
      <c r="PXW208" s="223"/>
      <c r="PXX208" s="223"/>
      <c r="PXY208" s="223"/>
      <c r="PXZ208" s="223"/>
      <c r="PYA208" s="223"/>
      <c r="PYB208" s="223"/>
      <c r="PYC208" s="223"/>
      <c r="PYD208" s="223"/>
      <c r="PYE208" s="223"/>
      <c r="PYF208" s="223"/>
      <c r="PYG208" s="223"/>
      <c r="PYH208" s="223"/>
      <c r="PYI208" s="223"/>
      <c r="PYJ208" s="223"/>
      <c r="PYK208" s="223"/>
      <c r="PYL208" s="223"/>
      <c r="PYM208" s="223"/>
      <c r="PYN208" s="223"/>
      <c r="PYO208" s="223"/>
      <c r="PYP208" s="223"/>
      <c r="PYQ208" s="223"/>
      <c r="PYR208" s="223"/>
      <c r="PYS208" s="223"/>
      <c r="PYT208" s="223"/>
      <c r="PYU208" s="223"/>
      <c r="PYV208" s="223"/>
      <c r="PYW208" s="223"/>
      <c r="PYX208" s="223"/>
      <c r="PYY208" s="223"/>
      <c r="PYZ208" s="223"/>
      <c r="PZA208" s="223"/>
      <c r="PZB208" s="223"/>
      <c r="PZC208" s="223"/>
      <c r="PZD208" s="223"/>
      <c r="PZE208" s="223"/>
      <c r="PZF208" s="223"/>
      <c r="PZG208" s="223"/>
      <c r="PZH208" s="223"/>
      <c r="PZI208" s="223"/>
      <c r="PZJ208" s="223"/>
      <c r="PZK208" s="223"/>
      <c r="PZL208" s="223"/>
      <c r="PZM208" s="223"/>
      <c r="PZN208" s="223"/>
      <c r="PZO208" s="223"/>
      <c r="PZP208" s="223"/>
      <c r="PZQ208" s="223"/>
      <c r="PZR208" s="223"/>
      <c r="PZS208" s="223"/>
      <c r="PZT208" s="223"/>
      <c r="PZU208" s="223"/>
      <c r="PZV208" s="223"/>
      <c r="PZW208" s="223"/>
      <c r="PZX208" s="223"/>
      <c r="PZY208" s="223"/>
      <c r="PZZ208" s="223"/>
      <c r="QAA208" s="223"/>
      <c r="QAB208" s="223"/>
      <c r="QAC208" s="223"/>
      <c r="QAD208" s="223"/>
      <c r="QAE208" s="223"/>
      <c r="QAF208" s="223"/>
      <c r="QAG208" s="223"/>
      <c r="QAH208" s="223"/>
      <c r="QAI208" s="223"/>
      <c r="QAJ208" s="223"/>
      <c r="QAK208" s="223"/>
      <c r="QAL208" s="223"/>
      <c r="QAM208" s="223"/>
      <c r="QAN208" s="223"/>
      <c r="QAO208" s="223"/>
      <c r="QAP208" s="223"/>
      <c r="QAQ208" s="223"/>
      <c r="QAR208" s="223"/>
      <c r="QAS208" s="223"/>
      <c r="QAT208" s="223"/>
      <c r="QAU208" s="223"/>
      <c r="QAV208" s="223"/>
      <c r="QAW208" s="223"/>
      <c r="QAX208" s="223"/>
      <c r="QAY208" s="223"/>
      <c r="QAZ208" s="223"/>
      <c r="QBA208" s="223"/>
      <c r="QBB208" s="223"/>
      <c r="QBC208" s="223"/>
      <c r="QBD208" s="223"/>
      <c r="QBE208" s="223"/>
      <c r="QBF208" s="223"/>
      <c r="QBG208" s="223"/>
      <c r="QBH208" s="223"/>
      <c r="QBI208" s="223"/>
      <c r="QBJ208" s="223"/>
      <c r="QBK208" s="223"/>
      <c r="QBL208" s="223"/>
      <c r="QBM208" s="223"/>
      <c r="QBN208" s="223"/>
      <c r="QBO208" s="223"/>
      <c r="QBP208" s="223"/>
      <c r="QBQ208" s="223"/>
      <c r="QBR208" s="223"/>
      <c r="QBS208" s="223"/>
      <c r="QBT208" s="223"/>
      <c r="QBU208" s="223"/>
      <c r="QBV208" s="223"/>
      <c r="QBW208" s="223"/>
      <c r="QBX208" s="223"/>
      <c r="QBY208" s="223"/>
      <c r="QBZ208" s="223"/>
      <c r="QCA208" s="223"/>
      <c r="QCB208" s="223"/>
      <c r="QCC208" s="223"/>
      <c r="QCD208" s="223"/>
      <c r="QCE208" s="223"/>
      <c r="QCF208" s="223"/>
      <c r="QCG208" s="223"/>
      <c r="QCH208" s="223"/>
      <c r="QCI208" s="223"/>
      <c r="QCJ208" s="223"/>
      <c r="QCK208" s="223"/>
      <c r="QCL208" s="223"/>
      <c r="QCM208" s="223"/>
      <c r="QCN208" s="223"/>
      <c r="QCO208" s="223"/>
      <c r="QCP208" s="223"/>
      <c r="QCQ208" s="223"/>
      <c r="QCR208" s="223"/>
      <c r="QCS208" s="223"/>
      <c r="QCT208" s="223"/>
      <c r="QCU208" s="223"/>
      <c r="QCV208" s="223"/>
      <c r="QCW208" s="223"/>
      <c r="QCX208" s="223"/>
      <c r="QCY208" s="223"/>
      <c r="QCZ208" s="223"/>
      <c r="QDA208" s="223"/>
      <c r="QDB208" s="223"/>
      <c r="QDC208" s="223"/>
      <c r="QDD208" s="223"/>
      <c r="QDE208" s="223"/>
      <c r="QDF208" s="223"/>
      <c r="QDG208" s="223"/>
      <c r="QDH208" s="223"/>
      <c r="QDI208" s="223"/>
      <c r="QDJ208" s="223"/>
      <c r="QDK208" s="223"/>
      <c r="QDL208" s="223"/>
      <c r="QDM208" s="223"/>
      <c r="QDN208" s="223"/>
      <c r="QDO208" s="223"/>
      <c r="QDP208" s="223"/>
      <c r="QDQ208" s="223"/>
      <c r="QDR208" s="223"/>
      <c r="QDS208" s="223"/>
      <c r="QDT208" s="223"/>
      <c r="QDU208" s="223"/>
      <c r="QDV208" s="223"/>
      <c r="QDW208" s="223"/>
      <c r="QDX208" s="223"/>
      <c r="QDY208" s="223"/>
      <c r="QDZ208" s="223"/>
      <c r="QEA208" s="223"/>
      <c r="QEB208" s="223"/>
      <c r="QEC208" s="223"/>
      <c r="QED208" s="223"/>
      <c r="QEE208" s="223"/>
      <c r="QEF208" s="223"/>
      <c r="QEG208" s="223"/>
      <c r="QEH208" s="223"/>
      <c r="QEI208" s="223"/>
      <c r="QEJ208" s="223"/>
      <c r="QEK208" s="223"/>
      <c r="QEL208" s="223"/>
      <c r="QEM208" s="223"/>
      <c r="QEN208" s="223"/>
      <c r="QEO208" s="223"/>
      <c r="QEP208" s="223"/>
      <c r="QEQ208" s="223"/>
      <c r="QER208" s="223"/>
      <c r="QES208" s="223"/>
      <c r="QET208" s="223"/>
      <c r="QEU208" s="223"/>
      <c r="QEV208" s="223"/>
      <c r="QEW208" s="223"/>
      <c r="QEX208" s="223"/>
      <c r="QEY208" s="223"/>
      <c r="QEZ208" s="223"/>
      <c r="QFA208" s="223"/>
      <c r="QFB208" s="223"/>
      <c r="QFC208" s="223"/>
      <c r="QFD208" s="223"/>
      <c r="QFE208" s="223"/>
      <c r="QFF208" s="223"/>
      <c r="QFG208" s="223"/>
      <c r="QFH208" s="223"/>
      <c r="QFI208" s="223"/>
      <c r="QFJ208" s="223"/>
      <c r="QFK208" s="223"/>
      <c r="QFL208" s="223"/>
      <c r="QFM208" s="223"/>
      <c r="QFN208" s="223"/>
      <c r="QFO208" s="223"/>
      <c r="QFP208" s="223"/>
      <c r="QFQ208" s="223"/>
      <c r="QFR208" s="223"/>
      <c r="QFS208" s="223"/>
      <c r="QFT208" s="223"/>
      <c r="QFU208" s="223"/>
      <c r="QFV208" s="223"/>
      <c r="QFW208" s="223"/>
      <c r="QFX208" s="223"/>
      <c r="QFY208" s="223"/>
      <c r="QFZ208" s="223"/>
      <c r="QGA208" s="223"/>
      <c r="QGB208" s="223"/>
      <c r="QGC208" s="223"/>
      <c r="QGD208" s="223"/>
      <c r="QGE208" s="223"/>
      <c r="QGF208" s="223"/>
      <c r="QGG208" s="223"/>
      <c r="QGH208" s="223"/>
      <c r="QGI208" s="223"/>
      <c r="QGJ208" s="223"/>
      <c r="QGK208" s="223"/>
      <c r="QGL208" s="223"/>
      <c r="QGM208" s="223"/>
      <c r="QGN208" s="223"/>
      <c r="QGO208" s="223"/>
      <c r="QGP208" s="223"/>
      <c r="QGQ208" s="223"/>
      <c r="QGR208" s="223"/>
      <c r="QGS208" s="223"/>
      <c r="QGT208" s="223"/>
      <c r="QGU208" s="223"/>
      <c r="QGV208" s="223"/>
      <c r="QGW208" s="223"/>
      <c r="QGX208" s="223"/>
      <c r="QGY208" s="223"/>
      <c r="QGZ208" s="223"/>
      <c r="QHA208" s="223"/>
      <c r="QHB208" s="223"/>
      <c r="QHC208" s="223"/>
      <c r="QHD208" s="223"/>
      <c r="QHE208" s="223"/>
      <c r="QHF208" s="223"/>
      <c r="QHG208" s="223"/>
      <c r="QHH208" s="223"/>
      <c r="QHI208" s="223"/>
      <c r="QHJ208" s="223"/>
      <c r="QHK208" s="223"/>
      <c r="QHL208" s="223"/>
      <c r="QHM208" s="223"/>
      <c r="QHN208" s="223"/>
      <c r="QHO208" s="223"/>
      <c r="QHP208" s="223"/>
      <c r="QHQ208" s="223"/>
      <c r="QHR208" s="223"/>
      <c r="QHS208" s="223"/>
      <c r="QHT208" s="223"/>
      <c r="QHU208" s="223"/>
      <c r="QHV208" s="223"/>
      <c r="QHW208" s="223"/>
      <c r="QHX208" s="223"/>
      <c r="QHY208" s="223"/>
      <c r="QHZ208" s="223"/>
      <c r="QIA208" s="223"/>
      <c r="QIB208" s="223"/>
      <c r="QIC208" s="223"/>
      <c r="QID208" s="223"/>
      <c r="QIE208" s="223"/>
      <c r="QIF208" s="223"/>
      <c r="QIG208" s="223"/>
      <c r="QIH208" s="223"/>
      <c r="QII208" s="223"/>
      <c r="QIJ208" s="223"/>
      <c r="QIK208" s="223"/>
      <c r="QIL208" s="223"/>
      <c r="QIM208" s="223"/>
      <c r="QIN208" s="223"/>
      <c r="QIO208" s="223"/>
      <c r="QIP208" s="223"/>
      <c r="QIQ208" s="223"/>
      <c r="QIR208" s="223"/>
      <c r="QIS208" s="223"/>
      <c r="QIT208" s="223"/>
      <c r="QIU208" s="223"/>
      <c r="QIV208" s="223"/>
      <c r="QIW208" s="223"/>
      <c r="QIX208" s="223"/>
      <c r="QIY208" s="223"/>
      <c r="QIZ208" s="223"/>
      <c r="QJA208" s="223"/>
      <c r="QJB208" s="223"/>
      <c r="QJC208" s="223"/>
      <c r="QJD208" s="223"/>
      <c r="QJE208" s="223"/>
      <c r="QJF208" s="223"/>
      <c r="QJG208" s="223"/>
      <c r="QJH208" s="223"/>
      <c r="QJI208" s="223"/>
      <c r="QJJ208" s="223"/>
      <c r="QJK208" s="223"/>
      <c r="QJL208" s="223"/>
      <c r="QJM208" s="223"/>
      <c r="QJN208" s="223"/>
      <c r="QJO208" s="223"/>
      <c r="QJP208" s="223"/>
      <c r="QJQ208" s="223"/>
      <c r="QJR208" s="223"/>
      <c r="QJS208" s="223"/>
      <c r="QJT208" s="223"/>
      <c r="QJU208" s="223"/>
      <c r="QJV208" s="223"/>
      <c r="QJW208" s="223"/>
      <c r="QJX208" s="223"/>
      <c r="QJY208" s="223"/>
      <c r="QJZ208" s="223"/>
      <c r="QKA208" s="223"/>
      <c r="QKB208" s="223"/>
      <c r="QKC208" s="223"/>
      <c r="QKD208" s="223"/>
      <c r="QKE208" s="223"/>
      <c r="QKF208" s="223"/>
      <c r="QKG208" s="223"/>
      <c r="QKH208" s="223"/>
      <c r="QKI208" s="223"/>
      <c r="QKJ208" s="223"/>
      <c r="QKK208" s="223"/>
      <c r="QKL208" s="223"/>
      <c r="QKM208" s="223"/>
      <c r="QKN208" s="223"/>
      <c r="QKO208" s="223"/>
      <c r="QKP208" s="223"/>
      <c r="QKQ208" s="223"/>
      <c r="QKR208" s="223"/>
      <c r="QKS208" s="223"/>
      <c r="QKT208" s="223"/>
      <c r="QKU208" s="223"/>
      <c r="QKV208" s="223"/>
      <c r="QKW208" s="223"/>
      <c r="QKX208" s="223"/>
      <c r="QKY208" s="223"/>
      <c r="QKZ208" s="223"/>
      <c r="QLA208" s="223"/>
      <c r="QLB208" s="223"/>
      <c r="QLC208" s="223"/>
      <c r="QLD208" s="223"/>
      <c r="QLE208" s="223"/>
      <c r="QLF208" s="223"/>
      <c r="QLG208" s="223"/>
      <c r="QLH208" s="223"/>
      <c r="QLI208" s="223"/>
      <c r="QLJ208" s="223"/>
      <c r="QLK208" s="223"/>
      <c r="QLL208" s="223"/>
      <c r="QLM208" s="223"/>
      <c r="QLN208" s="223"/>
      <c r="QLO208" s="223"/>
      <c r="QLP208" s="223"/>
      <c r="QLQ208" s="223"/>
      <c r="QLR208" s="223"/>
      <c r="QLS208" s="223"/>
      <c r="QLT208" s="223"/>
      <c r="QLU208" s="223"/>
      <c r="QLV208" s="223"/>
      <c r="QLW208" s="223"/>
      <c r="QLX208" s="223"/>
      <c r="QLY208" s="223"/>
      <c r="QLZ208" s="223"/>
      <c r="QMA208" s="223"/>
      <c r="QMB208" s="223"/>
      <c r="QMC208" s="223"/>
      <c r="QMD208" s="223"/>
      <c r="QME208" s="223"/>
      <c r="QMF208" s="223"/>
      <c r="QMG208" s="223"/>
      <c r="QMH208" s="223"/>
      <c r="QMI208" s="223"/>
      <c r="QMJ208" s="223"/>
      <c r="QMK208" s="223"/>
      <c r="QML208" s="223"/>
      <c r="QMM208" s="223"/>
      <c r="QMN208" s="223"/>
      <c r="QMO208" s="223"/>
      <c r="QMP208" s="223"/>
      <c r="QMQ208" s="223"/>
      <c r="QMR208" s="223"/>
      <c r="QMS208" s="223"/>
      <c r="QMT208" s="223"/>
      <c r="QMU208" s="223"/>
      <c r="QMV208" s="223"/>
      <c r="QMW208" s="223"/>
      <c r="QMX208" s="223"/>
      <c r="QMY208" s="223"/>
      <c r="QMZ208" s="223"/>
      <c r="QNA208" s="223"/>
      <c r="QNB208" s="223"/>
      <c r="QNC208" s="223"/>
      <c r="QND208" s="223"/>
      <c r="QNE208" s="223"/>
      <c r="QNF208" s="223"/>
      <c r="QNG208" s="223"/>
      <c r="QNH208" s="223"/>
      <c r="QNI208" s="223"/>
      <c r="QNJ208" s="223"/>
      <c r="QNK208" s="223"/>
      <c r="QNL208" s="223"/>
      <c r="QNM208" s="223"/>
      <c r="QNN208" s="223"/>
      <c r="QNO208" s="223"/>
      <c r="QNP208" s="223"/>
      <c r="QNQ208" s="223"/>
      <c r="QNR208" s="223"/>
      <c r="QNS208" s="223"/>
      <c r="QNT208" s="223"/>
      <c r="QNU208" s="223"/>
      <c r="QNV208" s="223"/>
      <c r="QNW208" s="223"/>
      <c r="QNX208" s="223"/>
      <c r="QNY208" s="223"/>
      <c r="QNZ208" s="223"/>
      <c r="QOA208" s="223"/>
      <c r="QOB208" s="223"/>
      <c r="QOC208" s="223"/>
      <c r="QOD208" s="223"/>
      <c r="QOE208" s="223"/>
      <c r="QOF208" s="223"/>
      <c r="QOG208" s="223"/>
      <c r="QOH208" s="223"/>
      <c r="QOI208" s="223"/>
      <c r="QOJ208" s="223"/>
      <c r="QOK208" s="223"/>
      <c r="QOL208" s="223"/>
      <c r="QOM208" s="223"/>
      <c r="QON208" s="223"/>
      <c r="QOO208" s="223"/>
      <c r="QOP208" s="223"/>
      <c r="QOQ208" s="223"/>
      <c r="QOR208" s="223"/>
      <c r="QOS208" s="223"/>
      <c r="QOT208" s="223"/>
      <c r="QOU208" s="223"/>
      <c r="QOV208" s="223"/>
      <c r="QOW208" s="223"/>
      <c r="QOX208" s="223"/>
      <c r="QOY208" s="223"/>
      <c r="QOZ208" s="223"/>
      <c r="QPA208" s="223"/>
      <c r="QPB208" s="223"/>
      <c r="QPC208" s="223"/>
      <c r="QPD208" s="223"/>
      <c r="QPE208" s="223"/>
      <c r="QPF208" s="223"/>
      <c r="QPG208" s="223"/>
      <c r="QPH208" s="223"/>
      <c r="QPI208" s="223"/>
      <c r="QPJ208" s="223"/>
      <c r="QPK208" s="223"/>
      <c r="QPL208" s="223"/>
      <c r="QPM208" s="223"/>
      <c r="QPN208" s="223"/>
      <c r="QPO208" s="223"/>
      <c r="QPP208" s="223"/>
      <c r="QPQ208" s="223"/>
      <c r="QPR208" s="223"/>
      <c r="QPS208" s="223"/>
      <c r="QPT208" s="223"/>
      <c r="QPU208" s="223"/>
      <c r="QPV208" s="223"/>
      <c r="QPW208" s="223"/>
      <c r="QPX208" s="223"/>
      <c r="QPY208" s="223"/>
      <c r="QPZ208" s="223"/>
      <c r="QQA208" s="223"/>
      <c r="QQB208" s="223"/>
      <c r="QQC208" s="223"/>
      <c r="QQD208" s="223"/>
      <c r="QQE208" s="223"/>
      <c r="QQF208" s="223"/>
      <c r="QQG208" s="223"/>
      <c r="QQH208" s="223"/>
      <c r="QQI208" s="223"/>
      <c r="QQJ208" s="223"/>
      <c r="QQK208" s="223"/>
      <c r="QQL208" s="223"/>
      <c r="QQM208" s="223"/>
      <c r="QQN208" s="223"/>
      <c r="QQO208" s="223"/>
      <c r="QQP208" s="223"/>
      <c r="QQQ208" s="223"/>
      <c r="QQR208" s="223"/>
      <c r="QQS208" s="223"/>
      <c r="QQT208" s="223"/>
      <c r="QQU208" s="223"/>
      <c r="QQV208" s="223"/>
      <c r="QQW208" s="223"/>
      <c r="QQX208" s="223"/>
      <c r="QQY208" s="223"/>
      <c r="QQZ208" s="223"/>
      <c r="QRA208" s="223"/>
      <c r="QRB208" s="223"/>
      <c r="QRC208" s="223"/>
      <c r="QRD208" s="223"/>
      <c r="QRE208" s="223"/>
      <c r="QRF208" s="223"/>
      <c r="QRG208" s="223"/>
      <c r="QRH208" s="223"/>
      <c r="QRI208" s="223"/>
      <c r="QRJ208" s="223"/>
      <c r="QRK208" s="223"/>
      <c r="QRL208" s="223"/>
      <c r="QRM208" s="223"/>
      <c r="QRN208" s="223"/>
      <c r="QRO208" s="223"/>
      <c r="QRP208" s="223"/>
      <c r="QRQ208" s="223"/>
      <c r="QRR208" s="223"/>
      <c r="QRS208" s="223"/>
      <c r="QRT208" s="223"/>
      <c r="QRU208" s="223"/>
      <c r="QRV208" s="223"/>
      <c r="QRW208" s="223"/>
      <c r="QRX208" s="223"/>
      <c r="QRY208" s="223"/>
      <c r="QRZ208" s="223"/>
      <c r="QSA208" s="223"/>
      <c r="QSB208" s="223"/>
      <c r="QSC208" s="223"/>
      <c r="QSD208" s="223"/>
      <c r="QSE208" s="223"/>
      <c r="QSF208" s="223"/>
      <c r="QSG208" s="223"/>
      <c r="QSH208" s="223"/>
      <c r="QSI208" s="223"/>
      <c r="QSJ208" s="223"/>
      <c r="QSK208" s="223"/>
      <c r="QSL208" s="223"/>
      <c r="QSM208" s="223"/>
      <c r="QSN208" s="223"/>
      <c r="QSO208" s="223"/>
      <c r="QSP208" s="223"/>
      <c r="QSQ208" s="223"/>
      <c r="QSR208" s="223"/>
      <c r="QSS208" s="223"/>
      <c r="QST208" s="223"/>
      <c r="QSU208" s="223"/>
      <c r="QSV208" s="223"/>
      <c r="QSW208" s="223"/>
      <c r="QSX208" s="223"/>
      <c r="QSY208" s="223"/>
      <c r="QSZ208" s="223"/>
      <c r="QTA208" s="223"/>
      <c r="QTB208" s="223"/>
      <c r="QTC208" s="223"/>
      <c r="QTD208" s="223"/>
      <c r="QTE208" s="223"/>
      <c r="QTF208" s="223"/>
      <c r="QTG208" s="223"/>
      <c r="QTH208" s="223"/>
      <c r="QTI208" s="223"/>
      <c r="QTJ208" s="223"/>
      <c r="QTK208" s="223"/>
      <c r="QTL208" s="223"/>
      <c r="QTM208" s="223"/>
      <c r="QTN208" s="223"/>
      <c r="QTO208" s="223"/>
      <c r="QTP208" s="223"/>
      <c r="QTQ208" s="223"/>
      <c r="QTR208" s="223"/>
      <c r="QTS208" s="223"/>
      <c r="QTT208" s="223"/>
      <c r="QTU208" s="223"/>
      <c r="QTV208" s="223"/>
      <c r="QTW208" s="223"/>
      <c r="QTX208" s="223"/>
      <c r="QTY208" s="223"/>
      <c r="QTZ208" s="223"/>
      <c r="QUA208" s="223"/>
      <c r="QUB208" s="223"/>
      <c r="QUC208" s="223"/>
      <c r="QUD208" s="223"/>
      <c r="QUE208" s="223"/>
      <c r="QUF208" s="223"/>
      <c r="QUG208" s="223"/>
      <c r="QUH208" s="223"/>
      <c r="QUI208" s="223"/>
      <c r="QUJ208" s="223"/>
      <c r="QUK208" s="223"/>
      <c r="QUL208" s="223"/>
      <c r="QUM208" s="223"/>
      <c r="QUN208" s="223"/>
      <c r="QUO208" s="223"/>
      <c r="QUP208" s="223"/>
      <c r="QUQ208" s="223"/>
      <c r="QUR208" s="223"/>
      <c r="QUS208" s="223"/>
      <c r="QUT208" s="223"/>
      <c r="QUU208" s="223"/>
      <c r="QUV208" s="223"/>
      <c r="QUW208" s="223"/>
      <c r="QUX208" s="223"/>
      <c r="QUY208" s="223"/>
      <c r="QUZ208" s="223"/>
      <c r="QVA208" s="223"/>
      <c r="QVB208" s="223"/>
      <c r="QVC208" s="223"/>
      <c r="QVD208" s="223"/>
      <c r="QVE208" s="223"/>
      <c r="QVF208" s="223"/>
      <c r="QVG208" s="223"/>
      <c r="QVH208" s="223"/>
      <c r="QVI208" s="223"/>
      <c r="QVJ208" s="223"/>
      <c r="QVK208" s="223"/>
      <c r="QVL208" s="223"/>
      <c r="QVM208" s="223"/>
      <c r="QVN208" s="223"/>
      <c r="QVO208" s="223"/>
      <c r="QVP208" s="223"/>
      <c r="QVQ208" s="223"/>
      <c r="QVR208" s="223"/>
      <c r="QVS208" s="223"/>
      <c r="QVT208" s="223"/>
      <c r="QVU208" s="223"/>
      <c r="QVV208" s="223"/>
      <c r="QVW208" s="223"/>
      <c r="QVX208" s="223"/>
      <c r="QVY208" s="223"/>
      <c r="QVZ208" s="223"/>
      <c r="QWA208" s="223"/>
      <c r="QWB208" s="223"/>
      <c r="QWC208" s="223"/>
      <c r="QWD208" s="223"/>
      <c r="QWE208" s="223"/>
      <c r="QWF208" s="223"/>
      <c r="QWG208" s="223"/>
      <c r="QWH208" s="223"/>
      <c r="QWI208" s="223"/>
      <c r="QWJ208" s="223"/>
      <c r="QWK208" s="223"/>
      <c r="QWL208" s="223"/>
      <c r="QWM208" s="223"/>
      <c r="QWN208" s="223"/>
      <c r="QWO208" s="223"/>
      <c r="QWP208" s="223"/>
      <c r="QWQ208" s="223"/>
      <c r="QWR208" s="223"/>
      <c r="QWS208" s="223"/>
      <c r="QWT208" s="223"/>
      <c r="QWU208" s="223"/>
      <c r="QWV208" s="223"/>
      <c r="QWW208" s="223"/>
      <c r="QWX208" s="223"/>
      <c r="QWY208" s="223"/>
      <c r="QWZ208" s="223"/>
      <c r="QXA208" s="223"/>
      <c r="QXB208" s="223"/>
      <c r="QXC208" s="223"/>
      <c r="QXD208" s="223"/>
      <c r="QXE208" s="223"/>
      <c r="QXF208" s="223"/>
      <c r="QXG208" s="223"/>
      <c r="QXH208" s="223"/>
      <c r="QXI208" s="223"/>
      <c r="QXJ208" s="223"/>
      <c r="QXK208" s="223"/>
      <c r="QXL208" s="223"/>
      <c r="QXM208" s="223"/>
      <c r="QXN208" s="223"/>
      <c r="QXO208" s="223"/>
      <c r="QXP208" s="223"/>
      <c r="QXQ208" s="223"/>
      <c r="QXR208" s="223"/>
      <c r="QXS208" s="223"/>
      <c r="QXT208" s="223"/>
      <c r="QXU208" s="223"/>
      <c r="QXV208" s="223"/>
      <c r="QXW208" s="223"/>
      <c r="QXX208" s="223"/>
      <c r="QXY208" s="223"/>
      <c r="QXZ208" s="223"/>
      <c r="QYA208" s="223"/>
      <c r="QYB208" s="223"/>
      <c r="QYC208" s="223"/>
      <c r="QYD208" s="223"/>
      <c r="QYE208" s="223"/>
      <c r="QYF208" s="223"/>
      <c r="QYG208" s="223"/>
      <c r="QYH208" s="223"/>
      <c r="QYI208" s="223"/>
      <c r="QYJ208" s="223"/>
      <c r="QYK208" s="223"/>
      <c r="QYL208" s="223"/>
      <c r="QYM208" s="223"/>
      <c r="QYN208" s="223"/>
      <c r="QYO208" s="223"/>
      <c r="QYP208" s="223"/>
      <c r="QYQ208" s="223"/>
      <c r="QYR208" s="223"/>
      <c r="QYS208" s="223"/>
      <c r="QYT208" s="223"/>
      <c r="QYU208" s="223"/>
      <c r="QYV208" s="223"/>
      <c r="QYW208" s="223"/>
      <c r="QYX208" s="223"/>
      <c r="QYY208" s="223"/>
      <c r="QYZ208" s="223"/>
      <c r="QZA208" s="223"/>
      <c r="QZB208" s="223"/>
      <c r="QZC208" s="223"/>
      <c r="QZD208" s="223"/>
      <c r="QZE208" s="223"/>
      <c r="QZF208" s="223"/>
      <c r="QZG208" s="223"/>
      <c r="QZH208" s="223"/>
      <c r="QZI208" s="223"/>
      <c r="QZJ208" s="223"/>
      <c r="QZK208" s="223"/>
      <c r="QZL208" s="223"/>
      <c r="QZM208" s="223"/>
      <c r="QZN208" s="223"/>
      <c r="QZO208" s="223"/>
      <c r="QZP208" s="223"/>
      <c r="QZQ208" s="223"/>
      <c r="QZR208" s="223"/>
      <c r="QZS208" s="223"/>
      <c r="QZT208" s="223"/>
      <c r="QZU208" s="223"/>
      <c r="QZV208" s="223"/>
      <c r="QZW208" s="223"/>
      <c r="QZX208" s="223"/>
      <c r="QZY208" s="223"/>
      <c r="QZZ208" s="223"/>
      <c r="RAA208" s="223"/>
      <c r="RAB208" s="223"/>
      <c r="RAC208" s="223"/>
      <c r="RAD208" s="223"/>
      <c r="RAE208" s="223"/>
      <c r="RAF208" s="223"/>
      <c r="RAG208" s="223"/>
      <c r="RAH208" s="223"/>
      <c r="RAI208" s="223"/>
      <c r="RAJ208" s="223"/>
      <c r="RAK208" s="223"/>
      <c r="RAL208" s="223"/>
      <c r="RAM208" s="223"/>
      <c r="RAN208" s="223"/>
      <c r="RAO208" s="223"/>
      <c r="RAP208" s="223"/>
      <c r="RAQ208" s="223"/>
      <c r="RAR208" s="223"/>
      <c r="RAS208" s="223"/>
      <c r="RAT208" s="223"/>
      <c r="RAU208" s="223"/>
      <c r="RAV208" s="223"/>
      <c r="RAW208" s="223"/>
      <c r="RAX208" s="223"/>
      <c r="RAY208" s="223"/>
      <c r="RAZ208" s="223"/>
      <c r="RBA208" s="223"/>
      <c r="RBB208" s="223"/>
      <c r="RBC208" s="223"/>
      <c r="RBD208" s="223"/>
      <c r="RBE208" s="223"/>
      <c r="RBF208" s="223"/>
      <c r="RBG208" s="223"/>
      <c r="RBH208" s="223"/>
      <c r="RBI208" s="223"/>
      <c r="RBJ208" s="223"/>
      <c r="RBK208" s="223"/>
      <c r="RBL208" s="223"/>
      <c r="RBM208" s="223"/>
      <c r="RBN208" s="223"/>
      <c r="RBO208" s="223"/>
      <c r="RBP208" s="223"/>
      <c r="RBQ208" s="223"/>
      <c r="RBR208" s="223"/>
      <c r="RBS208" s="223"/>
      <c r="RBT208" s="223"/>
      <c r="RBU208" s="223"/>
      <c r="RBV208" s="223"/>
      <c r="RBW208" s="223"/>
      <c r="RBX208" s="223"/>
      <c r="RBY208" s="223"/>
      <c r="RBZ208" s="223"/>
      <c r="RCA208" s="223"/>
      <c r="RCB208" s="223"/>
      <c r="RCC208" s="223"/>
      <c r="RCD208" s="223"/>
      <c r="RCE208" s="223"/>
      <c r="RCF208" s="223"/>
      <c r="RCG208" s="223"/>
      <c r="RCH208" s="223"/>
      <c r="RCI208" s="223"/>
      <c r="RCJ208" s="223"/>
      <c r="RCK208" s="223"/>
      <c r="RCL208" s="223"/>
      <c r="RCM208" s="223"/>
      <c r="RCN208" s="223"/>
      <c r="RCO208" s="223"/>
      <c r="RCP208" s="223"/>
      <c r="RCQ208" s="223"/>
      <c r="RCR208" s="223"/>
      <c r="RCS208" s="223"/>
      <c r="RCT208" s="223"/>
      <c r="RCU208" s="223"/>
      <c r="RCV208" s="223"/>
      <c r="RCW208" s="223"/>
      <c r="RCX208" s="223"/>
      <c r="RCY208" s="223"/>
      <c r="RCZ208" s="223"/>
      <c r="RDA208" s="223"/>
      <c r="RDB208" s="223"/>
      <c r="RDC208" s="223"/>
      <c r="RDD208" s="223"/>
      <c r="RDE208" s="223"/>
      <c r="RDF208" s="223"/>
      <c r="RDG208" s="223"/>
      <c r="RDH208" s="223"/>
      <c r="RDI208" s="223"/>
      <c r="RDJ208" s="223"/>
      <c r="RDK208" s="223"/>
      <c r="RDL208" s="223"/>
      <c r="RDM208" s="223"/>
      <c r="RDN208" s="223"/>
      <c r="RDO208" s="223"/>
      <c r="RDP208" s="223"/>
      <c r="RDQ208" s="223"/>
      <c r="RDR208" s="223"/>
      <c r="RDS208" s="223"/>
      <c r="RDT208" s="223"/>
      <c r="RDU208" s="223"/>
      <c r="RDV208" s="223"/>
      <c r="RDW208" s="223"/>
      <c r="RDX208" s="223"/>
      <c r="RDY208" s="223"/>
      <c r="RDZ208" s="223"/>
      <c r="REA208" s="223"/>
      <c r="REB208" s="223"/>
      <c r="REC208" s="223"/>
      <c r="RED208" s="223"/>
      <c r="REE208" s="223"/>
      <c r="REF208" s="223"/>
      <c r="REG208" s="223"/>
      <c r="REH208" s="223"/>
      <c r="REI208" s="223"/>
      <c r="REJ208" s="223"/>
      <c r="REK208" s="223"/>
      <c r="REL208" s="223"/>
      <c r="REM208" s="223"/>
      <c r="REN208" s="223"/>
      <c r="REO208" s="223"/>
      <c r="REP208" s="223"/>
      <c r="REQ208" s="223"/>
      <c r="RER208" s="223"/>
      <c r="RES208" s="223"/>
      <c r="RET208" s="223"/>
      <c r="REU208" s="223"/>
      <c r="REV208" s="223"/>
      <c r="REW208" s="223"/>
      <c r="REX208" s="223"/>
      <c r="REY208" s="223"/>
      <c r="REZ208" s="223"/>
      <c r="RFA208" s="223"/>
      <c r="RFB208" s="223"/>
      <c r="RFC208" s="223"/>
      <c r="RFD208" s="223"/>
      <c r="RFE208" s="223"/>
      <c r="RFF208" s="223"/>
      <c r="RFG208" s="223"/>
      <c r="RFH208" s="223"/>
      <c r="RFI208" s="223"/>
      <c r="RFJ208" s="223"/>
      <c r="RFK208" s="223"/>
      <c r="RFL208" s="223"/>
      <c r="RFM208" s="223"/>
      <c r="RFN208" s="223"/>
      <c r="RFO208" s="223"/>
      <c r="RFP208" s="223"/>
      <c r="RFQ208" s="223"/>
      <c r="RFR208" s="223"/>
      <c r="RFS208" s="223"/>
      <c r="RFT208" s="223"/>
      <c r="RFU208" s="223"/>
      <c r="RFV208" s="223"/>
      <c r="RFW208" s="223"/>
      <c r="RFX208" s="223"/>
      <c r="RFY208" s="223"/>
      <c r="RFZ208" s="223"/>
      <c r="RGA208" s="223"/>
      <c r="RGB208" s="223"/>
      <c r="RGC208" s="223"/>
      <c r="RGD208" s="223"/>
      <c r="RGE208" s="223"/>
      <c r="RGF208" s="223"/>
      <c r="RGG208" s="223"/>
      <c r="RGH208" s="223"/>
      <c r="RGI208" s="223"/>
      <c r="RGJ208" s="223"/>
      <c r="RGK208" s="223"/>
      <c r="RGL208" s="223"/>
      <c r="RGM208" s="223"/>
      <c r="RGN208" s="223"/>
      <c r="RGO208" s="223"/>
      <c r="RGP208" s="223"/>
      <c r="RGQ208" s="223"/>
      <c r="RGR208" s="223"/>
      <c r="RGS208" s="223"/>
      <c r="RGT208" s="223"/>
      <c r="RGU208" s="223"/>
      <c r="RGV208" s="223"/>
      <c r="RGW208" s="223"/>
      <c r="RGX208" s="223"/>
      <c r="RGY208" s="223"/>
      <c r="RGZ208" s="223"/>
      <c r="RHA208" s="223"/>
      <c r="RHB208" s="223"/>
      <c r="RHC208" s="223"/>
      <c r="RHD208" s="223"/>
      <c r="RHE208" s="223"/>
      <c r="RHF208" s="223"/>
      <c r="RHG208" s="223"/>
      <c r="RHH208" s="223"/>
      <c r="RHI208" s="223"/>
      <c r="RHJ208" s="223"/>
      <c r="RHK208" s="223"/>
      <c r="RHL208" s="223"/>
      <c r="RHM208" s="223"/>
      <c r="RHN208" s="223"/>
      <c r="RHO208" s="223"/>
      <c r="RHP208" s="223"/>
      <c r="RHQ208" s="223"/>
      <c r="RHR208" s="223"/>
      <c r="RHS208" s="223"/>
      <c r="RHT208" s="223"/>
      <c r="RHU208" s="223"/>
      <c r="RHV208" s="223"/>
      <c r="RHW208" s="223"/>
      <c r="RHX208" s="223"/>
      <c r="RHY208" s="223"/>
      <c r="RHZ208" s="223"/>
      <c r="RIA208" s="223"/>
      <c r="RIB208" s="223"/>
      <c r="RIC208" s="223"/>
      <c r="RID208" s="223"/>
      <c r="RIE208" s="223"/>
      <c r="RIF208" s="223"/>
      <c r="RIG208" s="223"/>
      <c r="RIH208" s="223"/>
      <c r="RII208" s="223"/>
      <c r="RIJ208" s="223"/>
      <c r="RIK208" s="223"/>
      <c r="RIL208" s="223"/>
      <c r="RIM208" s="223"/>
      <c r="RIN208" s="223"/>
      <c r="RIO208" s="223"/>
      <c r="RIP208" s="223"/>
      <c r="RIQ208" s="223"/>
      <c r="RIR208" s="223"/>
      <c r="RIS208" s="223"/>
      <c r="RIT208" s="223"/>
      <c r="RIU208" s="223"/>
      <c r="RIV208" s="223"/>
      <c r="RIW208" s="223"/>
      <c r="RIX208" s="223"/>
      <c r="RIY208" s="223"/>
      <c r="RIZ208" s="223"/>
      <c r="RJA208" s="223"/>
      <c r="RJB208" s="223"/>
      <c r="RJC208" s="223"/>
      <c r="RJD208" s="223"/>
      <c r="RJE208" s="223"/>
      <c r="RJF208" s="223"/>
      <c r="RJG208" s="223"/>
      <c r="RJH208" s="223"/>
      <c r="RJI208" s="223"/>
      <c r="RJJ208" s="223"/>
      <c r="RJK208" s="223"/>
      <c r="RJL208" s="223"/>
      <c r="RJM208" s="223"/>
      <c r="RJN208" s="223"/>
      <c r="RJO208" s="223"/>
      <c r="RJP208" s="223"/>
      <c r="RJQ208" s="223"/>
      <c r="RJR208" s="223"/>
      <c r="RJS208" s="223"/>
      <c r="RJT208" s="223"/>
      <c r="RJU208" s="223"/>
      <c r="RJV208" s="223"/>
      <c r="RJW208" s="223"/>
      <c r="RJX208" s="223"/>
      <c r="RJY208" s="223"/>
      <c r="RJZ208" s="223"/>
      <c r="RKA208" s="223"/>
      <c r="RKB208" s="223"/>
      <c r="RKC208" s="223"/>
      <c r="RKD208" s="223"/>
      <c r="RKE208" s="223"/>
      <c r="RKF208" s="223"/>
      <c r="RKG208" s="223"/>
      <c r="RKH208" s="223"/>
      <c r="RKI208" s="223"/>
      <c r="RKJ208" s="223"/>
      <c r="RKK208" s="223"/>
      <c r="RKL208" s="223"/>
      <c r="RKM208" s="223"/>
      <c r="RKN208" s="223"/>
      <c r="RKO208" s="223"/>
      <c r="RKP208" s="223"/>
      <c r="RKQ208" s="223"/>
      <c r="RKR208" s="223"/>
      <c r="RKS208" s="223"/>
      <c r="RKT208" s="223"/>
      <c r="RKU208" s="223"/>
      <c r="RKV208" s="223"/>
      <c r="RKW208" s="223"/>
      <c r="RKX208" s="223"/>
      <c r="RKY208" s="223"/>
      <c r="RKZ208" s="223"/>
      <c r="RLA208" s="223"/>
      <c r="RLB208" s="223"/>
      <c r="RLC208" s="223"/>
      <c r="RLD208" s="223"/>
      <c r="RLE208" s="223"/>
      <c r="RLF208" s="223"/>
      <c r="RLG208" s="223"/>
      <c r="RLH208" s="223"/>
      <c r="RLI208" s="223"/>
      <c r="RLJ208" s="223"/>
      <c r="RLK208" s="223"/>
      <c r="RLL208" s="223"/>
      <c r="RLM208" s="223"/>
      <c r="RLN208" s="223"/>
      <c r="RLO208" s="223"/>
      <c r="RLP208" s="223"/>
      <c r="RLQ208" s="223"/>
      <c r="RLR208" s="223"/>
      <c r="RLS208" s="223"/>
      <c r="RLT208" s="223"/>
      <c r="RLU208" s="223"/>
      <c r="RLV208" s="223"/>
      <c r="RLW208" s="223"/>
      <c r="RLX208" s="223"/>
      <c r="RLY208" s="223"/>
      <c r="RLZ208" s="223"/>
      <c r="RMA208" s="223"/>
      <c r="RMB208" s="223"/>
      <c r="RMC208" s="223"/>
      <c r="RMD208" s="223"/>
      <c r="RME208" s="223"/>
      <c r="RMF208" s="223"/>
      <c r="RMG208" s="223"/>
      <c r="RMH208" s="223"/>
      <c r="RMI208" s="223"/>
      <c r="RMJ208" s="223"/>
      <c r="RMK208" s="223"/>
      <c r="RML208" s="223"/>
      <c r="RMM208" s="223"/>
      <c r="RMN208" s="223"/>
      <c r="RMO208" s="223"/>
      <c r="RMP208" s="223"/>
      <c r="RMQ208" s="223"/>
      <c r="RMR208" s="223"/>
      <c r="RMS208" s="223"/>
      <c r="RMT208" s="223"/>
      <c r="RMU208" s="223"/>
      <c r="RMV208" s="223"/>
      <c r="RMW208" s="223"/>
      <c r="RMX208" s="223"/>
      <c r="RMY208" s="223"/>
      <c r="RMZ208" s="223"/>
      <c r="RNA208" s="223"/>
      <c r="RNB208" s="223"/>
      <c r="RNC208" s="223"/>
      <c r="RND208" s="223"/>
      <c r="RNE208" s="223"/>
      <c r="RNF208" s="223"/>
      <c r="RNG208" s="223"/>
      <c r="RNH208" s="223"/>
      <c r="RNI208" s="223"/>
      <c r="RNJ208" s="223"/>
      <c r="RNK208" s="223"/>
      <c r="RNL208" s="223"/>
      <c r="RNM208" s="223"/>
      <c r="RNN208" s="223"/>
      <c r="RNO208" s="223"/>
      <c r="RNP208" s="223"/>
      <c r="RNQ208" s="223"/>
      <c r="RNR208" s="223"/>
      <c r="RNS208" s="223"/>
      <c r="RNT208" s="223"/>
      <c r="RNU208" s="223"/>
      <c r="RNV208" s="223"/>
      <c r="RNW208" s="223"/>
      <c r="RNX208" s="223"/>
      <c r="RNY208" s="223"/>
      <c r="RNZ208" s="223"/>
      <c r="ROA208" s="223"/>
      <c r="ROB208" s="223"/>
      <c r="ROC208" s="223"/>
      <c r="ROD208" s="223"/>
      <c r="ROE208" s="223"/>
      <c r="ROF208" s="223"/>
      <c r="ROG208" s="223"/>
      <c r="ROH208" s="223"/>
      <c r="ROI208" s="223"/>
      <c r="ROJ208" s="223"/>
      <c r="ROK208" s="223"/>
      <c r="ROL208" s="223"/>
      <c r="ROM208" s="223"/>
      <c r="RON208" s="223"/>
      <c r="ROO208" s="223"/>
      <c r="ROP208" s="223"/>
      <c r="ROQ208" s="223"/>
      <c r="ROR208" s="223"/>
      <c r="ROS208" s="223"/>
      <c r="ROT208" s="223"/>
      <c r="ROU208" s="223"/>
      <c r="ROV208" s="223"/>
      <c r="ROW208" s="223"/>
      <c r="ROX208" s="223"/>
      <c r="ROY208" s="223"/>
      <c r="ROZ208" s="223"/>
      <c r="RPA208" s="223"/>
      <c r="RPB208" s="223"/>
      <c r="RPC208" s="223"/>
      <c r="RPD208" s="223"/>
      <c r="RPE208" s="223"/>
      <c r="RPF208" s="223"/>
      <c r="RPG208" s="223"/>
      <c r="RPH208" s="223"/>
      <c r="RPI208" s="223"/>
      <c r="RPJ208" s="223"/>
      <c r="RPK208" s="223"/>
      <c r="RPL208" s="223"/>
      <c r="RPM208" s="223"/>
      <c r="RPN208" s="223"/>
      <c r="RPO208" s="223"/>
      <c r="RPP208" s="223"/>
      <c r="RPQ208" s="223"/>
      <c r="RPR208" s="223"/>
      <c r="RPS208" s="223"/>
      <c r="RPT208" s="223"/>
      <c r="RPU208" s="223"/>
      <c r="RPV208" s="223"/>
      <c r="RPW208" s="223"/>
      <c r="RPX208" s="223"/>
      <c r="RPY208" s="223"/>
      <c r="RPZ208" s="223"/>
      <c r="RQA208" s="223"/>
      <c r="RQB208" s="223"/>
      <c r="RQC208" s="223"/>
      <c r="RQD208" s="223"/>
      <c r="RQE208" s="223"/>
      <c r="RQF208" s="223"/>
      <c r="RQG208" s="223"/>
      <c r="RQH208" s="223"/>
      <c r="RQI208" s="223"/>
      <c r="RQJ208" s="223"/>
      <c r="RQK208" s="223"/>
      <c r="RQL208" s="223"/>
      <c r="RQM208" s="223"/>
      <c r="RQN208" s="223"/>
      <c r="RQO208" s="223"/>
      <c r="RQP208" s="223"/>
      <c r="RQQ208" s="223"/>
      <c r="RQR208" s="223"/>
      <c r="RQS208" s="223"/>
      <c r="RQT208" s="223"/>
      <c r="RQU208" s="223"/>
      <c r="RQV208" s="223"/>
      <c r="RQW208" s="223"/>
      <c r="RQX208" s="223"/>
      <c r="RQY208" s="223"/>
      <c r="RQZ208" s="223"/>
      <c r="RRA208" s="223"/>
      <c r="RRB208" s="223"/>
      <c r="RRC208" s="223"/>
      <c r="RRD208" s="223"/>
      <c r="RRE208" s="223"/>
      <c r="RRF208" s="223"/>
      <c r="RRG208" s="223"/>
      <c r="RRH208" s="223"/>
      <c r="RRI208" s="223"/>
      <c r="RRJ208" s="223"/>
      <c r="RRK208" s="223"/>
      <c r="RRL208" s="223"/>
      <c r="RRM208" s="223"/>
      <c r="RRN208" s="223"/>
      <c r="RRO208" s="223"/>
      <c r="RRP208" s="223"/>
      <c r="RRQ208" s="223"/>
      <c r="RRR208" s="223"/>
      <c r="RRS208" s="223"/>
      <c r="RRT208" s="223"/>
      <c r="RRU208" s="223"/>
      <c r="RRV208" s="223"/>
      <c r="RRW208" s="223"/>
      <c r="RRX208" s="223"/>
      <c r="RRY208" s="223"/>
      <c r="RRZ208" s="223"/>
      <c r="RSA208" s="223"/>
      <c r="RSB208" s="223"/>
      <c r="RSC208" s="223"/>
      <c r="RSD208" s="223"/>
      <c r="RSE208" s="223"/>
      <c r="RSF208" s="223"/>
      <c r="RSG208" s="223"/>
      <c r="RSH208" s="223"/>
      <c r="RSI208" s="223"/>
      <c r="RSJ208" s="223"/>
      <c r="RSK208" s="223"/>
      <c r="RSL208" s="223"/>
      <c r="RSM208" s="223"/>
      <c r="RSN208" s="223"/>
      <c r="RSO208" s="223"/>
      <c r="RSP208" s="223"/>
      <c r="RSQ208" s="223"/>
      <c r="RSR208" s="223"/>
      <c r="RSS208" s="223"/>
      <c r="RST208" s="223"/>
      <c r="RSU208" s="223"/>
      <c r="RSV208" s="223"/>
      <c r="RSW208" s="223"/>
      <c r="RSX208" s="223"/>
      <c r="RSY208" s="223"/>
      <c r="RSZ208" s="223"/>
      <c r="RTA208" s="223"/>
      <c r="RTB208" s="223"/>
      <c r="RTC208" s="223"/>
      <c r="RTD208" s="223"/>
      <c r="RTE208" s="223"/>
      <c r="RTF208" s="223"/>
      <c r="RTG208" s="223"/>
      <c r="RTH208" s="223"/>
      <c r="RTI208" s="223"/>
      <c r="RTJ208" s="223"/>
      <c r="RTK208" s="223"/>
      <c r="RTL208" s="223"/>
      <c r="RTM208" s="223"/>
      <c r="RTN208" s="223"/>
      <c r="RTO208" s="223"/>
      <c r="RTP208" s="223"/>
      <c r="RTQ208" s="223"/>
      <c r="RTR208" s="223"/>
      <c r="RTS208" s="223"/>
      <c r="RTT208" s="223"/>
      <c r="RTU208" s="223"/>
      <c r="RTV208" s="223"/>
      <c r="RTW208" s="223"/>
      <c r="RTX208" s="223"/>
      <c r="RTY208" s="223"/>
      <c r="RTZ208" s="223"/>
      <c r="RUA208" s="223"/>
      <c r="RUB208" s="223"/>
      <c r="RUC208" s="223"/>
      <c r="RUD208" s="223"/>
      <c r="RUE208" s="223"/>
      <c r="RUF208" s="223"/>
      <c r="RUG208" s="223"/>
      <c r="RUH208" s="223"/>
      <c r="RUI208" s="223"/>
      <c r="RUJ208" s="223"/>
      <c r="RUK208" s="223"/>
      <c r="RUL208" s="223"/>
      <c r="RUM208" s="223"/>
      <c r="RUN208" s="223"/>
      <c r="RUO208" s="223"/>
      <c r="RUP208" s="223"/>
      <c r="RUQ208" s="223"/>
      <c r="RUR208" s="223"/>
      <c r="RUS208" s="223"/>
      <c r="RUT208" s="223"/>
      <c r="RUU208" s="223"/>
      <c r="RUV208" s="223"/>
      <c r="RUW208" s="223"/>
      <c r="RUX208" s="223"/>
      <c r="RUY208" s="223"/>
      <c r="RUZ208" s="223"/>
      <c r="RVA208" s="223"/>
      <c r="RVB208" s="223"/>
      <c r="RVC208" s="223"/>
      <c r="RVD208" s="223"/>
      <c r="RVE208" s="223"/>
      <c r="RVF208" s="223"/>
      <c r="RVG208" s="223"/>
      <c r="RVH208" s="223"/>
      <c r="RVI208" s="223"/>
      <c r="RVJ208" s="223"/>
      <c r="RVK208" s="223"/>
      <c r="RVL208" s="223"/>
      <c r="RVM208" s="223"/>
      <c r="RVN208" s="223"/>
      <c r="RVO208" s="223"/>
      <c r="RVP208" s="223"/>
      <c r="RVQ208" s="223"/>
      <c r="RVR208" s="223"/>
      <c r="RVS208" s="223"/>
      <c r="RVT208" s="223"/>
      <c r="RVU208" s="223"/>
      <c r="RVV208" s="223"/>
      <c r="RVW208" s="223"/>
      <c r="RVX208" s="223"/>
      <c r="RVY208" s="223"/>
      <c r="RVZ208" s="223"/>
      <c r="RWA208" s="223"/>
      <c r="RWB208" s="223"/>
      <c r="RWC208" s="223"/>
      <c r="RWD208" s="223"/>
      <c r="RWE208" s="223"/>
      <c r="RWF208" s="223"/>
      <c r="RWG208" s="223"/>
      <c r="RWH208" s="223"/>
      <c r="RWI208" s="223"/>
      <c r="RWJ208" s="223"/>
      <c r="RWK208" s="223"/>
      <c r="RWL208" s="223"/>
      <c r="RWM208" s="223"/>
      <c r="RWN208" s="223"/>
      <c r="RWO208" s="223"/>
      <c r="RWP208" s="223"/>
      <c r="RWQ208" s="223"/>
      <c r="RWR208" s="223"/>
      <c r="RWS208" s="223"/>
      <c r="RWT208" s="223"/>
      <c r="RWU208" s="223"/>
      <c r="RWV208" s="223"/>
      <c r="RWW208" s="223"/>
      <c r="RWX208" s="223"/>
      <c r="RWY208" s="223"/>
      <c r="RWZ208" s="223"/>
      <c r="RXA208" s="223"/>
      <c r="RXB208" s="223"/>
      <c r="RXC208" s="223"/>
      <c r="RXD208" s="223"/>
      <c r="RXE208" s="223"/>
      <c r="RXF208" s="223"/>
      <c r="RXG208" s="223"/>
      <c r="RXH208" s="223"/>
      <c r="RXI208" s="223"/>
      <c r="RXJ208" s="223"/>
      <c r="RXK208" s="223"/>
      <c r="RXL208" s="223"/>
      <c r="RXM208" s="223"/>
      <c r="RXN208" s="223"/>
      <c r="RXO208" s="223"/>
      <c r="RXP208" s="223"/>
      <c r="RXQ208" s="223"/>
      <c r="RXR208" s="223"/>
      <c r="RXS208" s="223"/>
      <c r="RXT208" s="223"/>
      <c r="RXU208" s="223"/>
      <c r="RXV208" s="223"/>
      <c r="RXW208" s="223"/>
      <c r="RXX208" s="223"/>
      <c r="RXY208" s="223"/>
      <c r="RXZ208" s="223"/>
      <c r="RYA208" s="223"/>
      <c r="RYB208" s="223"/>
      <c r="RYC208" s="223"/>
      <c r="RYD208" s="223"/>
      <c r="RYE208" s="223"/>
      <c r="RYF208" s="223"/>
      <c r="RYG208" s="223"/>
      <c r="RYH208" s="223"/>
      <c r="RYI208" s="223"/>
      <c r="RYJ208" s="223"/>
      <c r="RYK208" s="223"/>
      <c r="RYL208" s="223"/>
      <c r="RYM208" s="223"/>
      <c r="RYN208" s="223"/>
      <c r="RYO208" s="223"/>
      <c r="RYP208" s="223"/>
      <c r="RYQ208" s="223"/>
      <c r="RYR208" s="223"/>
      <c r="RYS208" s="223"/>
      <c r="RYT208" s="223"/>
      <c r="RYU208" s="223"/>
      <c r="RYV208" s="223"/>
      <c r="RYW208" s="223"/>
      <c r="RYX208" s="223"/>
      <c r="RYY208" s="223"/>
      <c r="RYZ208" s="223"/>
      <c r="RZA208" s="223"/>
      <c r="RZB208" s="223"/>
      <c r="RZC208" s="223"/>
      <c r="RZD208" s="223"/>
      <c r="RZE208" s="223"/>
      <c r="RZF208" s="223"/>
      <c r="RZG208" s="223"/>
      <c r="RZH208" s="223"/>
      <c r="RZI208" s="223"/>
      <c r="RZJ208" s="223"/>
      <c r="RZK208" s="223"/>
      <c r="RZL208" s="223"/>
      <c r="RZM208" s="223"/>
      <c r="RZN208" s="223"/>
      <c r="RZO208" s="223"/>
      <c r="RZP208" s="223"/>
      <c r="RZQ208" s="223"/>
      <c r="RZR208" s="223"/>
      <c r="RZS208" s="223"/>
      <c r="RZT208" s="223"/>
      <c r="RZU208" s="223"/>
      <c r="RZV208" s="223"/>
      <c r="RZW208" s="223"/>
      <c r="RZX208" s="223"/>
      <c r="RZY208" s="223"/>
      <c r="RZZ208" s="223"/>
      <c r="SAA208" s="223"/>
      <c r="SAB208" s="223"/>
      <c r="SAC208" s="223"/>
      <c r="SAD208" s="223"/>
      <c r="SAE208" s="223"/>
      <c r="SAF208" s="223"/>
      <c r="SAG208" s="223"/>
      <c r="SAH208" s="223"/>
      <c r="SAI208" s="223"/>
      <c r="SAJ208" s="223"/>
      <c r="SAK208" s="223"/>
      <c r="SAL208" s="223"/>
      <c r="SAM208" s="223"/>
      <c r="SAN208" s="223"/>
      <c r="SAO208" s="223"/>
      <c r="SAP208" s="223"/>
      <c r="SAQ208" s="223"/>
      <c r="SAR208" s="223"/>
      <c r="SAS208" s="223"/>
      <c r="SAT208" s="223"/>
      <c r="SAU208" s="223"/>
      <c r="SAV208" s="223"/>
      <c r="SAW208" s="223"/>
      <c r="SAX208" s="223"/>
      <c r="SAY208" s="223"/>
      <c r="SAZ208" s="223"/>
      <c r="SBA208" s="223"/>
      <c r="SBB208" s="223"/>
      <c r="SBC208" s="223"/>
      <c r="SBD208" s="223"/>
      <c r="SBE208" s="223"/>
      <c r="SBF208" s="223"/>
      <c r="SBG208" s="223"/>
      <c r="SBH208" s="223"/>
      <c r="SBI208" s="223"/>
      <c r="SBJ208" s="223"/>
      <c r="SBK208" s="223"/>
      <c r="SBL208" s="223"/>
      <c r="SBM208" s="223"/>
      <c r="SBN208" s="223"/>
      <c r="SBO208" s="223"/>
      <c r="SBP208" s="223"/>
      <c r="SBQ208" s="223"/>
      <c r="SBR208" s="223"/>
      <c r="SBS208" s="223"/>
      <c r="SBT208" s="223"/>
      <c r="SBU208" s="223"/>
      <c r="SBV208" s="223"/>
      <c r="SBW208" s="223"/>
      <c r="SBX208" s="223"/>
      <c r="SBY208" s="223"/>
      <c r="SBZ208" s="223"/>
      <c r="SCA208" s="223"/>
      <c r="SCB208" s="223"/>
      <c r="SCC208" s="223"/>
      <c r="SCD208" s="223"/>
      <c r="SCE208" s="223"/>
      <c r="SCF208" s="223"/>
      <c r="SCG208" s="223"/>
      <c r="SCH208" s="223"/>
      <c r="SCI208" s="223"/>
      <c r="SCJ208" s="223"/>
      <c r="SCK208" s="223"/>
      <c r="SCL208" s="223"/>
      <c r="SCM208" s="223"/>
      <c r="SCN208" s="223"/>
      <c r="SCO208" s="223"/>
      <c r="SCP208" s="223"/>
      <c r="SCQ208" s="223"/>
      <c r="SCR208" s="223"/>
      <c r="SCS208" s="223"/>
      <c r="SCT208" s="223"/>
      <c r="SCU208" s="223"/>
      <c r="SCV208" s="223"/>
      <c r="SCW208" s="223"/>
      <c r="SCX208" s="223"/>
      <c r="SCY208" s="223"/>
      <c r="SCZ208" s="223"/>
      <c r="SDA208" s="223"/>
      <c r="SDB208" s="223"/>
      <c r="SDC208" s="223"/>
      <c r="SDD208" s="223"/>
      <c r="SDE208" s="223"/>
      <c r="SDF208" s="223"/>
      <c r="SDG208" s="223"/>
      <c r="SDH208" s="223"/>
      <c r="SDI208" s="223"/>
      <c r="SDJ208" s="223"/>
      <c r="SDK208" s="223"/>
      <c r="SDL208" s="223"/>
      <c r="SDM208" s="223"/>
      <c r="SDN208" s="223"/>
      <c r="SDO208" s="223"/>
      <c r="SDP208" s="223"/>
      <c r="SDQ208" s="223"/>
      <c r="SDR208" s="223"/>
      <c r="SDS208" s="223"/>
      <c r="SDT208" s="223"/>
      <c r="SDU208" s="223"/>
      <c r="SDV208" s="223"/>
      <c r="SDW208" s="223"/>
      <c r="SDX208" s="223"/>
      <c r="SDY208" s="223"/>
      <c r="SDZ208" s="223"/>
      <c r="SEA208" s="223"/>
      <c r="SEB208" s="223"/>
      <c r="SEC208" s="223"/>
      <c r="SED208" s="223"/>
      <c r="SEE208" s="223"/>
      <c r="SEF208" s="223"/>
      <c r="SEG208" s="223"/>
      <c r="SEH208" s="223"/>
      <c r="SEI208" s="223"/>
      <c r="SEJ208" s="223"/>
      <c r="SEK208" s="223"/>
      <c r="SEL208" s="223"/>
      <c r="SEM208" s="223"/>
      <c r="SEN208" s="223"/>
      <c r="SEO208" s="223"/>
      <c r="SEP208" s="223"/>
      <c r="SEQ208" s="223"/>
      <c r="SER208" s="223"/>
      <c r="SES208" s="223"/>
      <c r="SET208" s="223"/>
      <c r="SEU208" s="223"/>
      <c r="SEV208" s="223"/>
      <c r="SEW208" s="223"/>
      <c r="SEX208" s="223"/>
      <c r="SEY208" s="223"/>
      <c r="SEZ208" s="223"/>
      <c r="SFA208" s="223"/>
      <c r="SFB208" s="223"/>
      <c r="SFC208" s="223"/>
      <c r="SFD208" s="223"/>
      <c r="SFE208" s="223"/>
      <c r="SFF208" s="223"/>
      <c r="SFG208" s="223"/>
      <c r="SFH208" s="223"/>
      <c r="SFI208" s="223"/>
      <c r="SFJ208" s="223"/>
      <c r="SFK208" s="223"/>
      <c r="SFL208" s="223"/>
      <c r="SFM208" s="223"/>
      <c r="SFN208" s="223"/>
      <c r="SFO208" s="223"/>
      <c r="SFP208" s="223"/>
      <c r="SFQ208" s="223"/>
      <c r="SFR208" s="223"/>
      <c r="SFS208" s="223"/>
      <c r="SFT208" s="223"/>
      <c r="SFU208" s="223"/>
      <c r="SFV208" s="223"/>
      <c r="SFW208" s="223"/>
      <c r="SFX208" s="223"/>
      <c r="SFY208" s="223"/>
      <c r="SFZ208" s="223"/>
      <c r="SGA208" s="223"/>
      <c r="SGB208" s="223"/>
      <c r="SGC208" s="223"/>
      <c r="SGD208" s="223"/>
      <c r="SGE208" s="223"/>
      <c r="SGF208" s="223"/>
      <c r="SGG208" s="223"/>
      <c r="SGH208" s="223"/>
      <c r="SGI208" s="223"/>
      <c r="SGJ208" s="223"/>
      <c r="SGK208" s="223"/>
      <c r="SGL208" s="223"/>
      <c r="SGM208" s="223"/>
      <c r="SGN208" s="223"/>
      <c r="SGO208" s="223"/>
      <c r="SGP208" s="223"/>
      <c r="SGQ208" s="223"/>
      <c r="SGR208" s="223"/>
      <c r="SGS208" s="223"/>
      <c r="SGT208" s="223"/>
      <c r="SGU208" s="223"/>
      <c r="SGV208" s="223"/>
      <c r="SGW208" s="223"/>
      <c r="SGX208" s="223"/>
      <c r="SGY208" s="223"/>
      <c r="SGZ208" s="223"/>
      <c r="SHA208" s="223"/>
      <c r="SHB208" s="223"/>
      <c r="SHC208" s="223"/>
      <c r="SHD208" s="223"/>
      <c r="SHE208" s="223"/>
      <c r="SHF208" s="223"/>
      <c r="SHG208" s="223"/>
      <c r="SHH208" s="223"/>
      <c r="SHI208" s="223"/>
      <c r="SHJ208" s="223"/>
      <c r="SHK208" s="223"/>
      <c r="SHL208" s="223"/>
      <c r="SHM208" s="223"/>
      <c r="SHN208" s="223"/>
      <c r="SHO208" s="223"/>
      <c r="SHP208" s="223"/>
      <c r="SHQ208" s="223"/>
      <c r="SHR208" s="223"/>
      <c r="SHS208" s="223"/>
      <c r="SHT208" s="223"/>
      <c r="SHU208" s="223"/>
      <c r="SHV208" s="223"/>
      <c r="SHW208" s="223"/>
      <c r="SHX208" s="223"/>
      <c r="SHY208" s="223"/>
      <c r="SHZ208" s="223"/>
      <c r="SIA208" s="223"/>
      <c r="SIB208" s="223"/>
      <c r="SIC208" s="223"/>
      <c r="SID208" s="223"/>
      <c r="SIE208" s="223"/>
      <c r="SIF208" s="223"/>
      <c r="SIG208" s="223"/>
      <c r="SIH208" s="223"/>
      <c r="SII208" s="223"/>
      <c r="SIJ208" s="223"/>
      <c r="SIK208" s="223"/>
      <c r="SIL208" s="223"/>
      <c r="SIM208" s="223"/>
      <c r="SIN208" s="223"/>
      <c r="SIO208" s="223"/>
      <c r="SIP208" s="223"/>
      <c r="SIQ208" s="223"/>
      <c r="SIR208" s="223"/>
      <c r="SIS208" s="223"/>
      <c r="SIT208" s="223"/>
      <c r="SIU208" s="223"/>
      <c r="SIV208" s="223"/>
      <c r="SIW208" s="223"/>
      <c r="SIX208" s="223"/>
      <c r="SIY208" s="223"/>
      <c r="SIZ208" s="223"/>
      <c r="SJA208" s="223"/>
      <c r="SJB208" s="223"/>
      <c r="SJC208" s="223"/>
      <c r="SJD208" s="223"/>
      <c r="SJE208" s="223"/>
      <c r="SJF208" s="223"/>
      <c r="SJG208" s="223"/>
      <c r="SJH208" s="223"/>
      <c r="SJI208" s="223"/>
      <c r="SJJ208" s="223"/>
      <c r="SJK208" s="223"/>
      <c r="SJL208" s="223"/>
      <c r="SJM208" s="223"/>
      <c r="SJN208" s="223"/>
      <c r="SJO208" s="223"/>
      <c r="SJP208" s="223"/>
      <c r="SJQ208" s="223"/>
      <c r="SJR208" s="223"/>
      <c r="SJS208" s="223"/>
      <c r="SJT208" s="223"/>
      <c r="SJU208" s="223"/>
      <c r="SJV208" s="223"/>
      <c r="SJW208" s="223"/>
      <c r="SJX208" s="223"/>
      <c r="SJY208" s="223"/>
      <c r="SJZ208" s="223"/>
      <c r="SKA208" s="223"/>
      <c r="SKB208" s="223"/>
      <c r="SKC208" s="223"/>
      <c r="SKD208" s="223"/>
      <c r="SKE208" s="223"/>
      <c r="SKF208" s="223"/>
      <c r="SKG208" s="223"/>
      <c r="SKH208" s="223"/>
      <c r="SKI208" s="223"/>
      <c r="SKJ208" s="223"/>
      <c r="SKK208" s="223"/>
      <c r="SKL208" s="223"/>
      <c r="SKM208" s="223"/>
      <c r="SKN208" s="223"/>
      <c r="SKO208" s="223"/>
      <c r="SKP208" s="223"/>
      <c r="SKQ208" s="223"/>
      <c r="SKR208" s="223"/>
      <c r="SKS208" s="223"/>
      <c r="SKT208" s="223"/>
      <c r="SKU208" s="223"/>
      <c r="SKV208" s="223"/>
      <c r="SKW208" s="223"/>
      <c r="SKX208" s="223"/>
      <c r="SKY208" s="223"/>
      <c r="SKZ208" s="223"/>
      <c r="SLA208" s="223"/>
      <c r="SLB208" s="223"/>
      <c r="SLC208" s="223"/>
      <c r="SLD208" s="223"/>
      <c r="SLE208" s="223"/>
      <c r="SLF208" s="223"/>
      <c r="SLG208" s="223"/>
      <c r="SLH208" s="223"/>
      <c r="SLI208" s="223"/>
      <c r="SLJ208" s="223"/>
      <c r="SLK208" s="223"/>
      <c r="SLL208" s="223"/>
      <c r="SLM208" s="223"/>
      <c r="SLN208" s="223"/>
      <c r="SLO208" s="223"/>
      <c r="SLP208" s="223"/>
      <c r="SLQ208" s="223"/>
      <c r="SLR208" s="223"/>
      <c r="SLS208" s="223"/>
      <c r="SLT208" s="223"/>
      <c r="SLU208" s="223"/>
      <c r="SLV208" s="223"/>
      <c r="SLW208" s="223"/>
      <c r="SLX208" s="223"/>
      <c r="SLY208" s="223"/>
      <c r="SLZ208" s="223"/>
      <c r="SMA208" s="223"/>
      <c r="SMB208" s="223"/>
      <c r="SMC208" s="223"/>
      <c r="SMD208" s="223"/>
      <c r="SME208" s="223"/>
      <c r="SMF208" s="223"/>
      <c r="SMG208" s="223"/>
      <c r="SMH208" s="223"/>
      <c r="SMI208" s="223"/>
      <c r="SMJ208" s="223"/>
      <c r="SMK208" s="223"/>
      <c r="SML208" s="223"/>
      <c r="SMM208" s="223"/>
      <c r="SMN208" s="223"/>
      <c r="SMO208" s="223"/>
      <c r="SMP208" s="223"/>
      <c r="SMQ208" s="223"/>
      <c r="SMR208" s="223"/>
      <c r="SMS208" s="223"/>
      <c r="SMT208" s="223"/>
      <c r="SMU208" s="223"/>
      <c r="SMV208" s="223"/>
      <c r="SMW208" s="223"/>
      <c r="SMX208" s="223"/>
      <c r="SMY208" s="223"/>
      <c r="SMZ208" s="223"/>
      <c r="SNA208" s="223"/>
      <c r="SNB208" s="223"/>
      <c r="SNC208" s="223"/>
      <c r="SND208" s="223"/>
      <c r="SNE208" s="223"/>
      <c r="SNF208" s="223"/>
      <c r="SNG208" s="223"/>
      <c r="SNH208" s="223"/>
      <c r="SNI208" s="223"/>
      <c r="SNJ208" s="223"/>
      <c r="SNK208" s="223"/>
      <c r="SNL208" s="223"/>
      <c r="SNM208" s="223"/>
      <c r="SNN208" s="223"/>
      <c r="SNO208" s="223"/>
      <c r="SNP208" s="223"/>
      <c r="SNQ208" s="223"/>
      <c r="SNR208" s="223"/>
      <c r="SNS208" s="223"/>
      <c r="SNT208" s="223"/>
      <c r="SNU208" s="223"/>
      <c r="SNV208" s="223"/>
      <c r="SNW208" s="223"/>
      <c r="SNX208" s="223"/>
      <c r="SNY208" s="223"/>
      <c r="SNZ208" s="223"/>
      <c r="SOA208" s="223"/>
      <c r="SOB208" s="223"/>
      <c r="SOC208" s="223"/>
      <c r="SOD208" s="223"/>
      <c r="SOE208" s="223"/>
      <c r="SOF208" s="223"/>
      <c r="SOG208" s="223"/>
      <c r="SOH208" s="223"/>
      <c r="SOI208" s="223"/>
      <c r="SOJ208" s="223"/>
      <c r="SOK208" s="223"/>
      <c r="SOL208" s="223"/>
      <c r="SOM208" s="223"/>
      <c r="SON208" s="223"/>
      <c r="SOO208" s="223"/>
      <c r="SOP208" s="223"/>
      <c r="SOQ208" s="223"/>
      <c r="SOR208" s="223"/>
      <c r="SOS208" s="223"/>
      <c r="SOT208" s="223"/>
      <c r="SOU208" s="223"/>
      <c r="SOV208" s="223"/>
      <c r="SOW208" s="223"/>
      <c r="SOX208" s="223"/>
      <c r="SOY208" s="223"/>
      <c r="SOZ208" s="223"/>
      <c r="SPA208" s="223"/>
      <c r="SPB208" s="223"/>
      <c r="SPC208" s="223"/>
      <c r="SPD208" s="223"/>
      <c r="SPE208" s="223"/>
      <c r="SPF208" s="223"/>
      <c r="SPG208" s="223"/>
      <c r="SPH208" s="223"/>
      <c r="SPI208" s="223"/>
      <c r="SPJ208" s="223"/>
      <c r="SPK208" s="223"/>
      <c r="SPL208" s="223"/>
      <c r="SPM208" s="223"/>
      <c r="SPN208" s="223"/>
      <c r="SPO208" s="223"/>
      <c r="SPP208" s="223"/>
      <c r="SPQ208" s="223"/>
      <c r="SPR208" s="223"/>
      <c r="SPS208" s="223"/>
      <c r="SPT208" s="223"/>
      <c r="SPU208" s="223"/>
      <c r="SPV208" s="223"/>
      <c r="SPW208" s="223"/>
      <c r="SPX208" s="223"/>
      <c r="SPY208" s="223"/>
      <c r="SPZ208" s="223"/>
      <c r="SQA208" s="223"/>
      <c r="SQB208" s="223"/>
      <c r="SQC208" s="223"/>
      <c r="SQD208" s="223"/>
      <c r="SQE208" s="223"/>
      <c r="SQF208" s="223"/>
      <c r="SQG208" s="223"/>
      <c r="SQH208" s="223"/>
      <c r="SQI208" s="223"/>
      <c r="SQJ208" s="223"/>
      <c r="SQK208" s="223"/>
      <c r="SQL208" s="223"/>
      <c r="SQM208" s="223"/>
      <c r="SQN208" s="223"/>
      <c r="SQO208" s="223"/>
      <c r="SQP208" s="223"/>
      <c r="SQQ208" s="223"/>
      <c r="SQR208" s="223"/>
      <c r="SQS208" s="223"/>
      <c r="SQT208" s="223"/>
      <c r="SQU208" s="223"/>
      <c r="SQV208" s="223"/>
      <c r="SQW208" s="223"/>
      <c r="SQX208" s="223"/>
      <c r="SQY208" s="223"/>
      <c r="SQZ208" s="223"/>
      <c r="SRA208" s="223"/>
      <c r="SRB208" s="223"/>
      <c r="SRC208" s="223"/>
      <c r="SRD208" s="223"/>
      <c r="SRE208" s="223"/>
      <c r="SRF208" s="223"/>
      <c r="SRG208" s="223"/>
      <c r="SRH208" s="223"/>
      <c r="SRI208" s="223"/>
      <c r="SRJ208" s="223"/>
      <c r="SRK208" s="223"/>
      <c r="SRL208" s="223"/>
      <c r="SRM208" s="223"/>
      <c r="SRN208" s="223"/>
      <c r="SRO208" s="223"/>
      <c r="SRP208" s="223"/>
      <c r="SRQ208" s="223"/>
      <c r="SRR208" s="223"/>
      <c r="SRS208" s="223"/>
      <c r="SRT208" s="223"/>
      <c r="SRU208" s="223"/>
      <c r="SRV208" s="223"/>
      <c r="SRW208" s="223"/>
      <c r="SRX208" s="223"/>
      <c r="SRY208" s="223"/>
      <c r="SRZ208" s="223"/>
      <c r="SSA208" s="223"/>
      <c r="SSB208" s="223"/>
      <c r="SSC208" s="223"/>
      <c r="SSD208" s="223"/>
      <c r="SSE208" s="223"/>
      <c r="SSF208" s="223"/>
      <c r="SSG208" s="223"/>
      <c r="SSH208" s="223"/>
      <c r="SSI208" s="223"/>
      <c r="SSJ208" s="223"/>
      <c r="SSK208" s="223"/>
      <c r="SSL208" s="223"/>
      <c r="SSM208" s="223"/>
      <c r="SSN208" s="223"/>
      <c r="SSO208" s="223"/>
      <c r="SSP208" s="223"/>
      <c r="SSQ208" s="223"/>
      <c r="SSR208" s="223"/>
      <c r="SSS208" s="223"/>
      <c r="SST208" s="223"/>
      <c r="SSU208" s="223"/>
      <c r="SSV208" s="223"/>
      <c r="SSW208" s="223"/>
      <c r="SSX208" s="223"/>
      <c r="SSY208" s="223"/>
      <c r="SSZ208" s="223"/>
      <c r="STA208" s="223"/>
      <c r="STB208" s="223"/>
      <c r="STC208" s="223"/>
      <c r="STD208" s="223"/>
      <c r="STE208" s="223"/>
      <c r="STF208" s="223"/>
      <c r="STG208" s="223"/>
      <c r="STH208" s="223"/>
      <c r="STI208" s="223"/>
      <c r="STJ208" s="223"/>
      <c r="STK208" s="223"/>
      <c r="STL208" s="223"/>
      <c r="STM208" s="223"/>
      <c r="STN208" s="223"/>
      <c r="STO208" s="223"/>
      <c r="STP208" s="223"/>
      <c r="STQ208" s="223"/>
      <c r="STR208" s="223"/>
      <c r="STS208" s="223"/>
      <c r="STT208" s="223"/>
      <c r="STU208" s="223"/>
      <c r="STV208" s="223"/>
      <c r="STW208" s="223"/>
      <c r="STX208" s="223"/>
      <c r="STY208" s="223"/>
      <c r="STZ208" s="223"/>
      <c r="SUA208" s="223"/>
      <c r="SUB208" s="223"/>
      <c r="SUC208" s="223"/>
      <c r="SUD208" s="223"/>
      <c r="SUE208" s="223"/>
      <c r="SUF208" s="223"/>
      <c r="SUG208" s="223"/>
      <c r="SUH208" s="223"/>
      <c r="SUI208" s="223"/>
      <c r="SUJ208" s="223"/>
      <c r="SUK208" s="223"/>
      <c r="SUL208" s="223"/>
      <c r="SUM208" s="223"/>
      <c r="SUN208" s="223"/>
      <c r="SUO208" s="223"/>
      <c r="SUP208" s="223"/>
      <c r="SUQ208" s="223"/>
      <c r="SUR208" s="223"/>
      <c r="SUS208" s="223"/>
      <c r="SUT208" s="223"/>
      <c r="SUU208" s="223"/>
      <c r="SUV208" s="223"/>
      <c r="SUW208" s="223"/>
      <c r="SUX208" s="223"/>
      <c r="SUY208" s="223"/>
      <c r="SUZ208" s="223"/>
      <c r="SVA208" s="223"/>
      <c r="SVB208" s="223"/>
      <c r="SVC208" s="223"/>
      <c r="SVD208" s="223"/>
      <c r="SVE208" s="223"/>
      <c r="SVF208" s="223"/>
      <c r="SVG208" s="223"/>
      <c r="SVH208" s="223"/>
      <c r="SVI208" s="223"/>
      <c r="SVJ208" s="223"/>
      <c r="SVK208" s="223"/>
      <c r="SVL208" s="223"/>
      <c r="SVM208" s="223"/>
      <c r="SVN208" s="223"/>
      <c r="SVO208" s="223"/>
      <c r="SVP208" s="223"/>
      <c r="SVQ208" s="223"/>
      <c r="SVR208" s="223"/>
      <c r="SVS208" s="223"/>
      <c r="SVT208" s="223"/>
      <c r="SVU208" s="223"/>
      <c r="SVV208" s="223"/>
      <c r="SVW208" s="223"/>
      <c r="SVX208" s="223"/>
      <c r="SVY208" s="223"/>
      <c r="SVZ208" s="223"/>
      <c r="SWA208" s="223"/>
      <c r="SWB208" s="223"/>
      <c r="SWC208" s="223"/>
      <c r="SWD208" s="223"/>
      <c r="SWE208" s="223"/>
      <c r="SWF208" s="223"/>
      <c r="SWG208" s="223"/>
      <c r="SWH208" s="223"/>
      <c r="SWI208" s="223"/>
      <c r="SWJ208" s="223"/>
      <c r="SWK208" s="223"/>
      <c r="SWL208" s="223"/>
      <c r="SWM208" s="223"/>
      <c r="SWN208" s="223"/>
      <c r="SWO208" s="223"/>
      <c r="SWP208" s="223"/>
      <c r="SWQ208" s="223"/>
      <c r="SWR208" s="223"/>
      <c r="SWS208" s="223"/>
      <c r="SWT208" s="223"/>
      <c r="SWU208" s="223"/>
      <c r="SWV208" s="223"/>
      <c r="SWW208" s="223"/>
      <c r="SWX208" s="223"/>
      <c r="SWY208" s="223"/>
      <c r="SWZ208" s="223"/>
      <c r="SXA208" s="223"/>
      <c r="SXB208" s="223"/>
      <c r="SXC208" s="223"/>
      <c r="SXD208" s="223"/>
      <c r="SXE208" s="223"/>
      <c r="SXF208" s="223"/>
      <c r="SXG208" s="223"/>
      <c r="SXH208" s="223"/>
      <c r="SXI208" s="223"/>
      <c r="SXJ208" s="223"/>
      <c r="SXK208" s="223"/>
      <c r="SXL208" s="223"/>
      <c r="SXM208" s="223"/>
      <c r="SXN208" s="223"/>
      <c r="SXO208" s="223"/>
      <c r="SXP208" s="223"/>
      <c r="SXQ208" s="223"/>
      <c r="SXR208" s="223"/>
      <c r="SXS208" s="223"/>
      <c r="SXT208" s="223"/>
      <c r="SXU208" s="223"/>
      <c r="SXV208" s="223"/>
      <c r="SXW208" s="223"/>
      <c r="SXX208" s="223"/>
      <c r="SXY208" s="223"/>
      <c r="SXZ208" s="223"/>
      <c r="SYA208" s="223"/>
      <c r="SYB208" s="223"/>
      <c r="SYC208" s="223"/>
      <c r="SYD208" s="223"/>
      <c r="SYE208" s="223"/>
      <c r="SYF208" s="223"/>
      <c r="SYG208" s="223"/>
      <c r="SYH208" s="223"/>
      <c r="SYI208" s="223"/>
      <c r="SYJ208" s="223"/>
      <c r="SYK208" s="223"/>
      <c r="SYL208" s="223"/>
      <c r="SYM208" s="223"/>
      <c r="SYN208" s="223"/>
      <c r="SYO208" s="223"/>
      <c r="SYP208" s="223"/>
      <c r="SYQ208" s="223"/>
      <c r="SYR208" s="223"/>
      <c r="SYS208" s="223"/>
      <c r="SYT208" s="223"/>
      <c r="SYU208" s="223"/>
      <c r="SYV208" s="223"/>
      <c r="SYW208" s="223"/>
      <c r="SYX208" s="223"/>
      <c r="SYY208" s="223"/>
      <c r="SYZ208" s="223"/>
      <c r="SZA208" s="223"/>
      <c r="SZB208" s="223"/>
      <c r="SZC208" s="223"/>
      <c r="SZD208" s="223"/>
      <c r="SZE208" s="223"/>
      <c r="SZF208" s="223"/>
      <c r="SZG208" s="223"/>
      <c r="SZH208" s="223"/>
      <c r="SZI208" s="223"/>
      <c r="SZJ208" s="223"/>
      <c r="SZK208" s="223"/>
      <c r="SZL208" s="223"/>
      <c r="SZM208" s="223"/>
      <c r="SZN208" s="223"/>
      <c r="SZO208" s="223"/>
      <c r="SZP208" s="223"/>
      <c r="SZQ208" s="223"/>
      <c r="SZR208" s="223"/>
      <c r="SZS208" s="223"/>
      <c r="SZT208" s="223"/>
      <c r="SZU208" s="223"/>
      <c r="SZV208" s="223"/>
      <c r="SZW208" s="223"/>
      <c r="SZX208" s="223"/>
      <c r="SZY208" s="223"/>
      <c r="SZZ208" s="223"/>
      <c r="TAA208" s="223"/>
      <c r="TAB208" s="223"/>
      <c r="TAC208" s="223"/>
      <c r="TAD208" s="223"/>
      <c r="TAE208" s="223"/>
      <c r="TAF208" s="223"/>
      <c r="TAG208" s="223"/>
      <c r="TAH208" s="223"/>
      <c r="TAI208" s="223"/>
      <c r="TAJ208" s="223"/>
      <c r="TAK208" s="223"/>
      <c r="TAL208" s="223"/>
      <c r="TAM208" s="223"/>
      <c r="TAN208" s="223"/>
      <c r="TAO208" s="223"/>
      <c r="TAP208" s="223"/>
      <c r="TAQ208" s="223"/>
      <c r="TAR208" s="223"/>
      <c r="TAS208" s="223"/>
      <c r="TAT208" s="223"/>
      <c r="TAU208" s="223"/>
      <c r="TAV208" s="223"/>
      <c r="TAW208" s="223"/>
      <c r="TAX208" s="223"/>
      <c r="TAY208" s="223"/>
      <c r="TAZ208" s="223"/>
      <c r="TBA208" s="223"/>
      <c r="TBB208" s="223"/>
      <c r="TBC208" s="223"/>
      <c r="TBD208" s="223"/>
      <c r="TBE208" s="223"/>
      <c r="TBF208" s="223"/>
      <c r="TBG208" s="223"/>
      <c r="TBH208" s="223"/>
      <c r="TBI208" s="223"/>
      <c r="TBJ208" s="223"/>
      <c r="TBK208" s="223"/>
      <c r="TBL208" s="223"/>
      <c r="TBM208" s="223"/>
      <c r="TBN208" s="223"/>
      <c r="TBO208" s="223"/>
      <c r="TBP208" s="223"/>
      <c r="TBQ208" s="223"/>
      <c r="TBR208" s="223"/>
      <c r="TBS208" s="223"/>
      <c r="TBT208" s="223"/>
      <c r="TBU208" s="223"/>
      <c r="TBV208" s="223"/>
      <c r="TBW208" s="223"/>
      <c r="TBX208" s="223"/>
      <c r="TBY208" s="223"/>
      <c r="TBZ208" s="223"/>
      <c r="TCA208" s="223"/>
      <c r="TCB208" s="223"/>
      <c r="TCC208" s="223"/>
      <c r="TCD208" s="223"/>
      <c r="TCE208" s="223"/>
      <c r="TCF208" s="223"/>
      <c r="TCG208" s="223"/>
      <c r="TCH208" s="223"/>
      <c r="TCI208" s="223"/>
      <c r="TCJ208" s="223"/>
      <c r="TCK208" s="223"/>
      <c r="TCL208" s="223"/>
      <c r="TCM208" s="223"/>
      <c r="TCN208" s="223"/>
      <c r="TCO208" s="223"/>
      <c r="TCP208" s="223"/>
      <c r="TCQ208" s="223"/>
      <c r="TCR208" s="223"/>
      <c r="TCS208" s="223"/>
      <c r="TCT208" s="223"/>
      <c r="TCU208" s="223"/>
      <c r="TCV208" s="223"/>
      <c r="TCW208" s="223"/>
      <c r="TCX208" s="223"/>
      <c r="TCY208" s="223"/>
      <c r="TCZ208" s="223"/>
      <c r="TDA208" s="223"/>
      <c r="TDB208" s="223"/>
      <c r="TDC208" s="223"/>
      <c r="TDD208" s="223"/>
      <c r="TDE208" s="223"/>
      <c r="TDF208" s="223"/>
      <c r="TDG208" s="223"/>
      <c r="TDH208" s="223"/>
      <c r="TDI208" s="223"/>
      <c r="TDJ208" s="223"/>
      <c r="TDK208" s="223"/>
      <c r="TDL208" s="223"/>
      <c r="TDM208" s="223"/>
      <c r="TDN208" s="223"/>
      <c r="TDO208" s="223"/>
      <c r="TDP208" s="223"/>
      <c r="TDQ208" s="223"/>
      <c r="TDR208" s="223"/>
      <c r="TDS208" s="223"/>
      <c r="TDT208" s="223"/>
      <c r="TDU208" s="223"/>
      <c r="TDV208" s="223"/>
      <c r="TDW208" s="223"/>
      <c r="TDX208" s="223"/>
      <c r="TDY208" s="223"/>
      <c r="TDZ208" s="223"/>
      <c r="TEA208" s="223"/>
      <c r="TEB208" s="223"/>
      <c r="TEC208" s="223"/>
      <c r="TED208" s="223"/>
      <c r="TEE208" s="223"/>
      <c r="TEF208" s="223"/>
      <c r="TEG208" s="223"/>
      <c r="TEH208" s="223"/>
      <c r="TEI208" s="223"/>
      <c r="TEJ208" s="223"/>
      <c r="TEK208" s="223"/>
      <c r="TEL208" s="223"/>
      <c r="TEM208" s="223"/>
      <c r="TEN208" s="223"/>
      <c r="TEO208" s="223"/>
      <c r="TEP208" s="223"/>
      <c r="TEQ208" s="223"/>
      <c r="TER208" s="223"/>
      <c r="TES208" s="223"/>
      <c r="TET208" s="223"/>
      <c r="TEU208" s="223"/>
      <c r="TEV208" s="223"/>
      <c r="TEW208" s="223"/>
      <c r="TEX208" s="223"/>
      <c r="TEY208" s="223"/>
      <c r="TEZ208" s="223"/>
      <c r="TFA208" s="223"/>
      <c r="TFB208" s="223"/>
      <c r="TFC208" s="223"/>
      <c r="TFD208" s="223"/>
      <c r="TFE208" s="223"/>
      <c r="TFF208" s="223"/>
      <c r="TFG208" s="223"/>
      <c r="TFH208" s="223"/>
      <c r="TFI208" s="223"/>
      <c r="TFJ208" s="223"/>
      <c r="TFK208" s="223"/>
      <c r="TFL208" s="223"/>
      <c r="TFM208" s="223"/>
      <c r="TFN208" s="223"/>
      <c r="TFO208" s="223"/>
      <c r="TFP208" s="223"/>
      <c r="TFQ208" s="223"/>
      <c r="TFR208" s="223"/>
      <c r="TFS208" s="223"/>
      <c r="TFT208" s="223"/>
      <c r="TFU208" s="223"/>
      <c r="TFV208" s="223"/>
      <c r="TFW208" s="223"/>
      <c r="TFX208" s="223"/>
      <c r="TFY208" s="223"/>
      <c r="TFZ208" s="223"/>
      <c r="TGA208" s="223"/>
      <c r="TGB208" s="223"/>
      <c r="TGC208" s="223"/>
      <c r="TGD208" s="223"/>
      <c r="TGE208" s="223"/>
      <c r="TGF208" s="223"/>
      <c r="TGG208" s="223"/>
      <c r="TGH208" s="223"/>
      <c r="TGI208" s="223"/>
      <c r="TGJ208" s="223"/>
      <c r="TGK208" s="223"/>
      <c r="TGL208" s="223"/>
      <c r="TGM208" s="223"/>
      <c r="TGN208" s="223"/>
      <c r="TGO208" s="223"/>
      <c r="TGP208" s="223"/>
      <c r="TGQ208" s="223"/>
      <c r="TGR208" s="223"/>
      <c r="TGS208" s="223"/>
      <c r="TGT208" s="223"/>
      <c r="TGU208" s="223"/>
      <c r="TGV208" s="223"/>
      <c r="TGW208" s="223"/>
      <c r="TGX208" s="223"/>
      <c r="TGY208" s="223"/>
      <c r="TGZ208" s="223"/>
      <c r="THA208" s="223"/>
      <c r="THB208" s="223"/>
      <c r="THC208" s="223"/>
      <c r="THD208" s="223"/>
      <c r="THE208" s="223"/>
      <c r="THF208" s="223"/>
      <c r="THG208" s="223"/>
      <c r="THH208" s="223"/>
      <c r="THI208" s="223"/>
      <c r="THJ208" s="223"/>
      <c r="THK208" s="223"/>
      <c r="THL208" s="223"/>
      <c r="THM208" s="223"/>
      <c r="THN208" s="223"/>
      <c r="THO208" s="223"/>
      <c r="THP208" s="223"/>
      <c r="THQ208" s="223"/>
      <c r="THR208" s="223"/>
      <c r="THS208" s="223"/>
      <c r="THT208" s="223"/>
      <c r="THU208" s="223"/>
      <c r="THV208" s="223"/>
      <c r="THW208" s="223"/>
      <c r="THX208" s="223"/>
      <c r="THY208" s="223"/>
      <c r="THZ208" s="223"/>
      <c r="TIA208" s="223"/>
      <c r="TIB208" s="223"/>
      <c r="TIC208" s="223"/>
      <c r="TID208" s="223"/>
      <c r="TIE208" s="223"/>
      <c r="TIF208" s="223"/>
      <c r="TIG208" s="223"/>
      <c r="TIH208" s="223"/>
      <c r="TII208" s="223"/>
      <c r="TIJ208" s="223"/>
      <c r="TIK208" s="223"/>
      <c r="TIL208" s="223"/>
      <c r="TIM208" s="223"/>
      <c r="TIN208" s="223"/>
      <c r="TIO208" s="223"/>
      <c r="TIP208" s="223"/>
      <c r="TIQ208" s="223"/>
      <c r="TIR208" s="223"/>
      <c r="TIS208" s="223"/>
      <c r="TIT208" s="223"/>
      <c r="TIU208" s="223"/>
      <c r="TIV208" s="223"/>
      <c r="TIW208" s="223"/>
      <c r="TIX208" s="223"/>
      <c r="TIY208" s="223"/>
      <c r="TIZ208" s="223"/>
      <c r="TJA208" s="223"/>
      <c r="TJB208" s="223"/>
      <c r="TJC208" s="223"/>
      <c r="TJD208" s="223"/>
      <c r="TJE208" s="223"/>
      <c r="TJF208" s="223"/>
      <c r="TJG208" s="223"/>
      <c r="TJH208" s="223"/>
      <c r="TJI208" s="223"/>
      <c r="TJJ208" s="223"/>
      <c r="TJK208" s="223"/>
      <c r="TJL208" s="223"/>
      <c r="TJM208" s="223"/>
      <c r="TJN208" s="223"/>
      <c r="TJO208" s="223"/>
      <c r="TJP208" s="223"/>
      <c r="TJQ208" s="223"/>
      <c r="TJR208" s="223"/>
      <c r="TJS208" s="223"/>
      <c r="TJT208" s="223"/>
      <c r="TJU208" s="223"/>
      <c r="TJV208" s="223"/>
      <c r="TJW208" s="223"/>
      <c r="TJX208" s="223"/>
      <c r="TJY208" s="223"/>
      <c r="TJZ208" s="223"/>
      <c r="TKA208" s="223"/>
      <c r="TKB208" s="223"/>
      <c r="TKC208" s="223"/>
      <c r="TKD208" s="223"/>
      <c r="TKE208" s="223"/>
      <c r="TKF208" s="223"/>
      <c r="TKG208" s="223"/>
      <c r="TKH208" s="223"/>
      <c r="TKI208" s="223"/>
      <c r="TKJ208" s="223"/>
      <c r="TKK208" s="223"/>
      <c r="TKL208" s="223"/>
      <c r="TKM208" s="223"/>
      <c r="TKN208" s="223"/>
      <c r="TKO208" s="223"/>
      <c r="TKP208" s="223"/>
      <c r="TKQ208" s="223"/>
      <c r="TKR208" s="223"/>
      <c r="TKS208" s="223"/>
      <c r="TKT208" s="223"/>
      <c r="TKU208" s="223"/>
      <c r="TKV208" s="223"/>
      <c r="TKW208" s="223"/>
      <c r="TKX208" s="223"/>
      <c r="TKY208" s="223"/>
      <c r="TKZ208" s="223"/>
      <c r="TLA208" s="223"/>
      <c r="TLB208" s="223"/>
      <c r="TLC208" s="223"/>
      <c r="TLD208" s="223"/>
      <c r="TLE208" s="223"/>
      <c r="TLF208" s="223"/>
      <c r="TLG208" s="223"/>
      <c r="TLH208" s="223"/>
      <c r="TLI208" s="223"/>
      <c r="TLJ208" s="223"/>
      <c r="TLK208" s="223"/>
      <c r="TLL208" s="223"/>
      <c r="TLM208" s="223"/>
      <c r="TLN208" s="223"/>
      <c r="TLO208" s="223"/>
      <c r="TLP208" s="223"/>
      <c r="TLQ208" s="223"/>
      <c r="TLR208" s="223"/>
      <c r="TLS208" s="223"/>
      <c r="TLT208" s="223"/>
      <c r="TLU208" s="223"/>
      <c r="TLV208" s="223"/>
      <c r="TLW208" s="223"/>
      <c r="TLX208" s="223"/>
      <c r="TLY208" s="223"/>
      <c r="TLZ208" s="223"/>
      <c r="TMA208" s="223"/>
      <c r="TMB208" s="223"/>
      <c r="TMC208" s="223"/>
      <c r="TMD208" s="223"/>
      <c r="TME208" s="223"/>
      <c r="TMF208" s="223"/>
      <c r="TMG208" s="223"/>
      <c r="TMH208" s="223"/>
      <c r="TMI208" s="223"/>
      <c r="TMJ208" s="223"/>
      <c r="TMK208" s="223"/>
      <c r="TML208" s="223"/>
      <c r="TMM208" s="223"/>
      <c r="TMN208" s="223"/>
      <c r="TMO208" s="223"/>
      <c r="TMP208" s="223"/>
      <c r="TMQ208" s="223"/>
      <c r="TMR208" s="223"/>
      <c r="TMS208" s="223"/>
      <c r="TMT208" s="223"/>
      <c r="TMU208" s="223"/>
      <c r="TMV208" s="223"/>
      <c r="TMW208" s="223"/>
      <c r="TMX208" s="223"/>
      <c r="TMY208" s="223"/>
      <c r="TMZ208" s="223"/>
      <c r="TNA208" s="223"/>
      <c r="TNB208" s="223"/>
      <c r="TNC208" s="223"/>
      <c r="TND208" s="223"/>
      <c r="TNE208" s="223"/>
      <c r="TNF208" s="223"/>
      <c r="TNG208" s="223"/>
      <c r="TNH208" s="223"/>
      <c r="TNI208" s="223"/>
      <c r="TNJ208" s="223"/>
      <c r="TNK208" s="223"/>
      <c r="TNL208" s="223"/>
      <c r="TNM208" s="223"/>
      <c r="TNN208" s="223"/>
      <c r="TNO208" s="223"/>
      <c r="TNP208" s="223"/>
      <c r="TNQ208" s="223"/>
      <c r="TNR208" s="223"/>
      <c r="TNS208" s="223"/>
      <c r="TNT208" s="223"/>
      <c r="TNU208" s="223"/>
      <c r="TNV208" s="223"/>
      <c r="TNW208" s="223"/>
      <c r="TNX208" s="223"/>
      <c r="TNY208" s="223"/>
      <c r="TNZ208" s="223"/>
      <c r="TOA208" s="223"/>
      <c r="TOB208" s="223"/>
      <c r="TOC208" s="223"/>
      <c r="TOD208" s="223"/>
      <c r="TOE208" s="223"/>
      <c r="TOF208" s="223"/>
      <c r="TOG208" s="223"/>
      <c r="TOH208" s="223"/>
      <c r="TOI208" s="223"/>
      <c r="TOJ208" s="223"/>
      <c r="TOK208" s="223"/>
      <c r="TOL208" s="223"/>
      <c r="TOM208" s="223"/>
      <c r="TON208" s="223"/>
      <c r="TOO208" s="223"/>
      <c r="TOP208" s="223"/>
      <c r="TOQ208" s="223"/>
      <c r="TOR208" s="223"/>
      <c r="TOS208" s="223"/>
      <c r="TOT208" s="223"/>
      <c r="TOU208" s="223"/>
      <c r="TOV208" s="223"/>
      <c r="TOW208" s="223"/>
      <c r="TOX208" s="223"/>
      <c r="TOY208" s="223"/>
      <c r="TOZ208" s="223"/>
      <c r="TPA208" s="223"/>
      <c r="TPB208" s="223"/>
      <c r="TPC208" s="223"/>
      <c r="TPD208" s="223"/>
      <c r="TPE208" s="223"/>
      <c r="TPF208" s="223"/>
      <c r="TPG208" s="223"/>
      <c r="TPH208" s="223"/>
      <c r="TPI208" s="223"/>
      <c r="TPJ208" s="223"/>
      <c r="TPK208" s="223"/>
      <c r="TPL208" s="223"/>
      <c r="TPM208" s="223"/>
      <c r="TPN208" s="223"/>
      <c r="TPO208" s="223"/>
      <c r="TPP208" s="223"/>
      <c r="TPQ208" s="223"/>
      <c r="TPR208" s="223"/>
      <c r="TPS208" s="223"/>
      <c r="TPT208" s="223"/>
      <c r="TPU208" s="223"/>
      <c r="TPV208" s="223"/>
      <c r="TPW208" s="223"/>
      <c r="TPX208" s="223"/>
      <c r="TPY208" s="223"/>
      <c r="TPZ208" s="223"/>
      <c r="TQA208" s="223"/>
      <c r="TQB208" s="223"/>
      <c r="TQC208" s="223"/>
      <c r="TQD208" s="223"/>
      <c r="TQE208" s="223"/>
      <c r="TQF208" s="223"/>
      <c r="TQG208" s="223"/>
      <c r="TQH208" s="223"/>
      <c r="TQI208" s="223"/>
      <c r="TQJ208" s="223"/>
      <c r="TQK208" s="223"/>
      <c r="TQL208" s="223"/>
      <c r="TQM208" s="223"/>
      <c r="TQN208" s="223"/>
      <c r="TQO208" s="223"/>
      <c r="TQP208" s="223"/>
      <c r="TQQ208" s="223"/>
      <c r="TQR208" s="223"/>
      <c r="TQS208" s="223"/>
      <c r="TQT208" s="223"/>
      <c r="TQU208" s="223"/>
      <c r="TQV208" s="223"/>
      <c r="TQW208" s="223"/>
      <c r="TQX208" s="223"/>
      <c r="TQY208" s="223"/>
      <c r="TQZ208" s="223"/>
      <c r="TRA208" s="223"/>
      <c r="TRB208" s="223"/>
      <c r="TRC208" s="223"/>
      <c r="TRD208" s="223"/>
      <c r="TRE208" s="223"/>
      <c r="TRF208" s="223"/>
      <c r="TRG208" s="223"/>
      <c r="TRH208" s="223"/>
      <c r="TRI208" s="223"/>
      <c r="TRJ208" s="223"/>
      <c r="TRK208" s="223"/>
      <c r="TRL208" s="223"/>
      <c r="TRM208" s="223"/>
      <c r="TRN208" s="223"/>
      <c r="TRO208" s="223"/>
      <c r="TRP208" s="223"/>
      <c r="TRQ208" s="223"/>
      <c r="TRR208" s="223"/>
      <c r="TRS208" s="223"/>
      <c r="TRT208" s="223"/>
      <c r="TRU208" s="223"/>
      <c r="TRV208" s="223"/>
      <c r="TRW208" s="223"/>
      <c r="TRX208" s="223"/>
      <c r="TRY208" s="223"/>
      <c r="TRZ208" s="223"/>
      <c r="TSA208" s="223"/>
      <c r="TSB208" s="223"/>
      <c r="TSC208" s="223"/>
      <c r="TSD208" s="223"/>
      <c r="TSE208" s="223"/>
      <c r="TSF208" s="223"/>
      <c r="TSG208" s="223"/>
      <c r="TSH208" s="223"/>
      <c r="TSI208" s="223"/>
      <c r="TSJ208" s="223"/>
      <c r="TSK208" s="223"/>
      <c r="TSL208" s="223"/>
      <c r="TSM208" s="223"/>
      <c r="TSN208" s="223"/>
      <c r="TSO208" s="223"/>
      <c r="TSP208" s="223"/>
      <c r="TSQ208" s="223"/>
      <c r="TSR208" s="223"/>
      <c r="TSS208" s="223"/>
      <c r="TST208" s="223"/>
      <c r="TSU208" s="223"/>
      <c r="TSV208" s="223"/>
      <c r="TSW208" s="223"/>
      <c r="TSX208" s="223"/>
      <c r="TSY208" s="223"/>
      <c r="TSZ208" s="223"/>
      <c r="TTA208" s="223"/>
      <c r="TTB208" s="223"/>
      <c r="TTC208" s="223"/>
      <c r="TTD208" s="223"/>
      <c r="TTE208" s="223"/>
      <c r="TTF208" s="223"/>
      <c r="TTG208" s="223"/>
      <c r="TTH208" s="223"/>
      <c r="TTI208" s="223"/>
      <c r="TTJ208" s="223"/>
      <c r="TTK208" s="223"/>
      <c r="TTL208" s="223"/>
      <c r="TTM208" s="223"/>
      <c r="TTN208" s="223"/>
      <c r="TTO208" s="223"/>
      <c r="TTP208" s="223"/>
      <c r="TTQ208" s="223"/>
      <c r="TTR208" s="223"/>
      <c r="TTS208" s="223"/>
      <c r="TTT208" s="223"/>
      <c r="TTU208" s="223"/>
      <c r="TTV208" s="223"/>
      <c r="TTW208" s="223"/>
      <c r="TTX208" s="223"/>
      <c r="TTY208" s="223"/>
      <c r="TTZ208" s="223"/>
      <c r="TUA208" s="223"/>
      <c r="TUB208" s="223"/>
      <c r="TUC208" s="223"/>
      <c r="TUD208" s="223"/>
      <c r="TUE208" s="223"/>
      <c r="TUF208" s="223"/>
      <c r="TUG208" s="223"/>
      <c r="TUH208" s="223"/>
      <c r="TUI208" s="223"/>
      <c r="TUJ208" s="223"/>
      <c r="TUK208" s="223"/>
      <c r="TUL208" s="223"/>
      <c r="TUM208" s="223"/>
      <c r="TUN208" s="223"/>
      <c r="TUO208" s="223"/>
      <c r="TUP208" s="223"/>
      <c r="TUQ208" s="223"/>
      <c r="TUR208" s="223"/>
      <c r="TUS208" s="223"/>
      <c r="TUT208" s="223"/>
      <c r="TUU208" s="223"/>
      <c r="TUV208" s="223"/>
      <c r="TUW208" s="223"/>
      <c r="TUX208" s="223"/>
      <c r="TUY208" s="223"/>
      <c r="TUZ208" s="223"/>
      <c r="TVA208" s="223"/>
      <c r="TVB208" s="223"/>
      <c r="TVC208" s="223"/>
      <c r="TVD208" s="223"/>
      <c r="TVE208" s="223"/>
      <c r="TVF208" s="223"/>
      <c r="TVG208" s="223"/>
      <c r="TVH208" s="223"/>
      <c r="TVI208" s="223"/>
      <c r="TVJ208" s="223"/>
      <c r="TVK208" s="223"/>
      <c r="TVL208" s="223"/>
      <c r="TVM208" s="223"/>
      <c r="TVN208" s="223"/>
      <c r="TVO208" s="223"/>
      <c r="TVP208" s="223"/>
      <c r="TVQ208" s="223"/>
      <c r="TVR208" s="223"/>
      <c r="TVS208" s="223"/>
      <c r="TVT208" s="223"/>
      <c r="TVU208" s="223"/>
      <c r="TVV208" s="223"/>
      <c r="TVW208" s="223"/>
      <c r="TVX208" s="223"/>
      <c r="TVY208" s="223"/>
      <c r="TVZ208" s="223"/>
      <c r="TWA208" s="223"/>
      <c r="TWB208" s="223"/>
      <c r="TWC208" s="223"/>
      <c r="TWD208" s="223"/>
      <c r="TWE208" s="223"/>
      <c r="TWF208" s="223"/>
      <c r="TWG208" s="223"/>
      <c r="TWH208" s="223"/>
      <c r="TWI208" s="223"/>
      <c r="TWJ208" s="223"/>
      <c r="TWK208" s="223"/>
      <c r="TWL208" s="223"/>
      <c r="TWM208" s="223"/>
      <c r="TWN208" s="223"/>
      <c r="TWO208" s="223"/>
      <c r="TWP208" s="223"/>
      <c r="TWQ208" s="223"/>
      <c r="TWR208" s="223"/>
      <c r="TWS208" s="223"/>
      <c r="TWT208" s="223"/>
      <c r="TWU208" s="223"/>
      <c r="TWV208" s="223"/>
      <c r="TWW208" s="223"/>
      <c r="TWX208" s="223"/>
      <c r="TWY208" s="223"/>
      <c r="TWZ208" s="223"/>
      <c r="TXA208" s="223"/>
      <c r="TXB208" s="223"/>
      <c r="TXC208" s="223"/>
      <c r="TXD208" s="223"/>
      <c r="TXE208" s="223"/>
      <c r="TXF208" s="223"/>
      <c r="TXG208" s="223"/>
      <c r="TXH208" s="223"/>
      <c r="TXI208" s="223"/>
      <c r="TXJ208" s="223"/>
      <c r="TXK208" s="223"/>
      <c r="TXL208" s="223"/>
      <c r="TXM208" s="223"/>
      <c r="TXN208" s="223"/>
      <c r="TXO208" s="223"/>
      <c r="TXP208" s="223"/>
      <c r="TXQ208" s="223"/>
      <c r="TXR208" s="223"/>
      <c r="TXS208" s="223"/>
      <c r="TXT208" s="223"/>
      <c r="TXU208" s="223"/>
      <c r="TXV208" s="223"/>
      <c r="TXW208" s="223"/>
      <c r="TXX208" s="223"/>
      <c r="TXY208" s="223"/>
      <c r="TXZ208" s="223"/>
      <c r="TYA208" s="223"/>
      <c r="TYB208" s="223"/>
      <c r="TYC208" s="223"/>
      <c r="TYD208" s="223"/>
      <c r="TYE208" s="223"/>
      <c r="TYF208" s="223"/>
      <c r="TYG208" s="223"/>
      <c r="TYH208" s="223"/>
      <c r="TYI208" s="223"/>
      <c r="TYJ208" s="223"/>
      <c r="TYK208" s="223"/>
      <c r="TYL208" s="223"/>
      <c r="TYM208" s="223"/>
      <c r="TYN208" s="223"/>
      <c r="TYO208" s="223"/>
      <c r="TYP208" s="223"/>
      <c r="TYQ208" s="223"/>
      <c r="TYR208" s="223"/>
      <c r="TYS208" s="223"/>
      <c r="TYT208" s="223"/>
      <c r="TYU208" s="223"/>
      <c r="TYV208" s="223"/>
      <c r="TYW208" s="223"/>
      <c r="TYX208" s="223"/>
      <c r="TYY208" s="223"/>
      <c r="TYZ208" s="223"/>
      <c r="TZA208" s="223"/>
      <c r="TZB208" s="223"/>
      <c r="TZC208" s="223"/>
      <c r="TZD208" s="223"/>
      <c r="TZE208" s="223"/>
      <c r="TZF208" s="223"/>
      <c r="TZG208" s="223"/>
      <c r="TZH208" s="223"/>
      <c r="TZI208" s="223"/>
      <c r="TZJ208" s="223"/>
      <c r="TZK208" s="223"/>
      <c r="TZL208" s="223"/>
      <c r="TZM208" s="223"/>
      <c r="TZN208" s="223"/>
      <c r="TZO208" s="223"/>
      <c r="TZP208" s="223"/>
      <c r="TZQ208" s="223"/>
      <c r="TZR208" s="223"/>
      <c r="TZS208" s="223"/>
      <c r="TZT208" s="223"/>
      <c r="TZU208" s="223"/>
      <c r="TZV208" s="223"/>
      <c r="TZW208" s="223"/>
      <c r="TZX208" s="223"/>
      <c r="TZY208" s="223"/>
      <c r="TZZ208" s="223"/>
      <c r="UAA208" s="223"/>
      <c r="UAB208" s="223"/>
      <c r="UAC208" s="223"/>
      <c r="UAD208" s="223"/>
      <c r="UAE208" s="223"/>
      <c r="UAF208" s="223"/>
      <c r="UAG208" s="223"/>
      <c r="UAH208" s="223"/>
      <c r="UAI208" s="223"/>
      <c r="UAJ208" s="223"/>
      <c r="UAK208" s="223"/>
      <c r="UAL208" s="223"/>
      <c r="UAM208" s="223"/>
      <c r="UAN208" s="223"/>
      <c r="UAO208" s="223"/>
      <c r="UAP208" s="223"/>
      <c r="UAQ208" s="223"/>
      <c r="UAR208" s="223"/>
      <c r="UAS208" s="223"/>
      <c r="UAT208" s="223"/>
      <c r="UAU208" s="223"/>
      <c r="UAV208" s="223"/>
      <c r="UAW208" s="223"/>
      <c r="UAX208" s="223"/>
      <c r="UAY208" s="223"/>
      <c r="UAZ208" s="223"/>
      <c r="UBA208" s="223"/>
      <c r="UBB208" s="223"/>
      <c r="UBC208" s="223"/>
      <c r="UBD208" s="223"/>
      <c r="UBE208" s="223"/>
      <c r="UBF208" s="223"/>
      <c r="UBG208" s="223"/>
      <c r="UBH208" s="223"/>
      <c r="UBI208" s="223"/>
      <c r="UBJ208" s="223"/>
      <c r="UBK208" s="223"/>
      <c r="UBL208" s="223"/>
      <c r="UBM208" s="223"/>
      <c r="UBN208" s="223"/>
      <c r="UBO208" s="223"/>
      <c r="UBP208" s="223"/>
      <c r="UBQ208" s="223"/>
      <c r="UBR208" s="223"/>
      <c r="UBS208" s="223"/>
      <c r="UBT208" s="223"/>
      <c r="UBU208" s="223"/>
      <c r="UBV208" s="223"/>
      <c r="UBW208" s="223"/>
      <c r="UBX208" s="223"/>
      <c r="UBY208" s="223"/>
      <c r="UBZ208" s="223"/>
      <c r="UCA208" s="223"/>
      <c r="UCB208" s="223"/>
      <c r="UCC208" s="223"/>
      <c r="UCD208" s="223"/>
      <c r="UCE208" s="223"/>
      <c r="UCF208" s="223"/>
      <c r="UCG208" s="223"/>
      <c r="UCH208" s="223"/>
      <c r="UCI208" s="223"/>
      <c r="UCJ208" s="223"/>
      <c r="UCK208" s="223"/>
      <c r="UCL208" s="223"/>
      <c r="UCM208" s="223"/>
      <c r="UCN208" s="223"/>
      <c r="UCO208" s="223"/>
      <c r="UCP208" s="223"/>
      <c r="UCQ208" s="223"/>
      <c r="UCR208" s="223"/>
      <c r="UCS208" s="223"/>
      <c r="UCT208" s="223"/>
      <c r="UCU208" s="223"/>
      <c r="UCV208" s="223"/>
      <c r="UCW208" s="223"/>
      <c r="UCX208" s="223"/>
      <c r="UCY208" s="223"/>
      <c r="UCZ208" s="223"/>
      <c r="UDA208" s="223"/>
      <c r="UDB208" s="223"/>
      <c r="UDC208" s="223"/>
      <c r="UDD208" s="223"/>
      <c r="UDE208" s="223"/>
      <c r="UDF208" s="223"/>
      <c r="UDG208" s="223"/>
      <c r="UDH208" s="223"/>
      <c r="UDI208" s="223"/>
      <c r="UDJ208" s="223"/>
      <c r="UDK208" s="223"/>
      <c r="UDL208" s="223"/>
      <c r="UDM208" s="223"/>
      <c r="UDN208" s="223"/>
      <c r="UDO208" s="223"/>
      <c r="UDP208" s="223"/>
      <c r="UDQ208" s="223"/>
      <c r="UDR208" s="223"/>
      <c r="UDS208" s="223"/>
      <c r="UDT208" s="223"/>
      <c r="UDU208" s="223"/>
      <c r="UDV208" s="223"/>
      <c r="UDW208" s="223"/>
      <c r="UDX208" s="223"/>
      <c r="UDY208" s="223"/>
      <c r="UDZ208" s="223"/>
      <c r="UEA208" s="223"/>
      <c r="UEB208" s="223"/>
      <c r="UEC208" s="223"/>
      <c r="UED208" s="223"/>
      <c r="UEE208" s="223"/>
      <c r="UEF208" s="223"/>
      <c r="UEG208" s="223"/>
      <c r="UEH208" s="223"/>
      <c r="UEI208" s="223"/>
      <c r="UEJ208" s="223"/>
      <c r="UEK208" s="223"/>
      <c r="UEL208" s="223"/>
      <c r="UEM208" s="223"/>
      <c r="UEN208" s="223"/>
      <c r="UEO208" s="223"/>
      <c r="UEP208" s="223"/>
      <c r="UEQ208" s="223"/>
      <c r="UER208" s="223"/>
      <c r="UES208" s="223"/>
      <c r="UET208" s="223"/>
      <c r="UEU208" s="223"/>
      <c r="UEV208" s="223"/>
      <c r="UEW208" s="223"/>
      <c r="UEX208" s="223"/>
      <c r="UEY208" s="223"/>
      <c r="UEZ208" s="223"/>
      <c r="UFA208" s="223"/>
      <c r="UFB208" s="223"/>
      <c r="UFC208" s="223"/>
      <c r="UFD208" s="223"/>
      <c r="UFE208" s="223"/>
      <c r="UFF208" s="223"/>
      <c r="UFG208" s="223"/>
      <c r="UFH208" s="223"/>
      <c r="UFI208" s="223"/>
      <c r="UFJ208" s="223"/>
      <c r="UFK208" s="223"/>
      <c r="UFL208" s="223"/>
      <c r="UFM208" s="223"/>
      <c r="UFN208" s="223"/>
      <c r="UFO208" s="223"/>
      <c r="UFP208" s="223"/>
      <c r="UFQ208" s="223"/>
      <c r="UFR208" s="223"/>
      <c r="UFS208" s="223"/>
      <c r="UFT208" s="223"/>
      <c r="UFU208" s="223"/>
      <c r="UFV208" s="223"/>
      <c r="UFW208" s="223"/>
      <c r="UFX208" s="223"/>
      <c r="UFY208" s="223"/>
      <c r="UFZ208" s="223"/>
      <c r="UGA208" s="223"/>
      <c r="UGB208" s="223"/>
      <c r="UGC208" s="223"/>
      <c r="UGD208" s="223"/>
      <c r="UGE208" s="223"/>
      <c r="UGF208" s="223"/>
      <c r="UGG208" s="223"/>
      <c r="UGH208" s="223"/>
      <c r="UGI208" s="223"/>
      <c r="UGJ208" s="223"/>
      <c r="UGK208" s="223"/>
      <c r="UGL208" s="223"/>
      <c r="UGM208" s="223"/>
      <c r="UGN208" s="223"/>
      <c r="UGO208" s="223"/>
      <c r="UGP208" s="223"/>
      <c r="UGQ208" s="223"/>
      <c r="UGR208" s="223"/>
      <c r="UGS208" s="223"/>
      <c r="UGT208" s="223"/>
      <c r="UGU208" s="223"/>
      <c r="UGV208" s="223"/>
      <c r="UGW208" s="223"/>
      <c r="UGX208" s="223"/>
      <c r="UGY208" s="223"/>
      <c r="UGZ208" s="223"/>
      <c r="UHA208" s="223"/>
      <c r="UHB208" s="223"/>
      <c r="UHC208" s="223"/>
      <c r="UHD208" s="223"/>
      <c r="UHE208" s="223"/>
      <c r="UHF208" s="223"/>
      <c r="UHG208" s="223"/>
      <c r="UHH208" s="223"/>
      <c r="UHI208" s="223"/>
      <c r="UHJ208" s="223"/>
      <c r="UHK208" s="223"/>
      <c r="UHL208" s="223"/>
      <c r="UHM208" s="223"/>
      <c r="UHN208" s="223"/>
      <c r="UHO208" s="223"/>
      <c r="UHP208" s="223"/>
      <c r="UHQ208" s="223"/>
      <c r="UHR208" s="223"/>
      <c r="UHS208" s="223"/>
      <c r="UHT208" s="223"/>
      <c r="UHU208" s="223"/>
      <c r="UHV208" s="223"/>
      <c r="UHW208" s="223"/>
      <c r="UHX208" s="223"/>
      <c r="UHY208" s="223"/>
      <c r="UHZ208" s="223"/>
      <c r="UIA208" s="223"/>
      <c r="UIB208" s="223"/>
      <c r="UIC208" s="223"/>
      <c r="UID208" s="223"/>
      <c r="UIE208" s="223"/>
      <c r="UIF208" s="223"/>
      <c r="UIG208" s="223"/>
      <c r="UIH208" s="223"/>
      <c r="UII208" s="223"/>
      <c r="UIJ208" s="223"/>
      <c r="UIK208" s="223"/>
      <c r="UIL208" s="223"/>
      <c r="UIM208" s="223"/>
      <c r="UIN208" s="223"/>
      <c r="UIO208" s="223"/>
      <c r="UIP208" s="223"/>
      <c r="UIQ208" s="223"/>
      <c r="UIR208" s="223"/>
      <c r="UIS208" s="223"/>
      <c r="UIT208" s="223"/>
      <c r="UIU208" s="223"/>
      <c r="UIV208" s="223"/>
      <c r="UIW208" s="223"/>
      <c r="UIX208" s="223"/>
      <c r="UIY208" s="223"/>
      <c r="UIZ208" s="223"/>
      <c r="UJA208" s="223"/>
      <c r="UJB208" s="223"/>
      <c r="UJC208" s="223"/>
      <c r="UJD208" s="223"/>
      <c r="UJE208" s="223"/>
      <c r="UJF208" s="223"/>
      <c r="UJG208" s="223"/>
      <c r="UJH208" s="223"/>
      <c r="UJI208" s="223"/>
      <c r="UJJ208" s="223"/>
      <c r="UJK208" s="223"/>
      <c r="UJL208" s="223"/>
      <c r="UJM208" s="223"/>
      <c r="UJN208" s="223"/>
      <c r="UJO208" s="223"/>
      <c r="UJP208" s="223"/>
      <c r="UJQ208" s="223"/>
      <c r="UJR208" s="223"/>
      <c r="UJS208" s="223"/>
      <c r="UJT208" s="223"/>
      <c r="UJU208" s="223"/>
      <c r="UJV208" s="223"/>
      <c r="UJW208" s="223"/>
      <c r="UJX208" s="223"/>
      <c r="UJY208" s="223"/>
      <c r="UJZ208" s="223"/>
      <c r="UKA208" s="223"/>
      <c r="UKB208" s="223"/>
      <c r="UKC208" s="223"/>
      <c r="UKD208" s="223"/>
      <c r="UKE208" s="223"/>
      <c r="UKF208" s="223"/>
      <c r="UKG208" s="223"/>
      <c r="UKH208" s="223"/>
      <c r="UKI208" s="223"/>
      <c r="UKJ208" s="223"/>
      <c r="UKK208" s="223"/>
      <c r="UKL208" s="223"/>
      <c r="UKM208" s="223"/>
      <c r="UKN208" s="223"/>
      <c r="UKO208" s="223"/>
      <c r="UKP208" s="223"/>
      <c r="UKQ208" s="223"/>
      <c r="UKR208" s="223"/>
      <c r="UKS208" s="223"/>
      <c r="UKT208" s="223"/>
      <c r="UKU208" s="223"/>
      <c r="UKV208" s="223"/>
      <c r="UKW208" s="223"/>
      <c r="UKX208" s="223"/>
      <c r="UKY208" s="223"/>
      <c r="UKZ208" s="223"/>
      <c r="ULA208" s="223"/>
      <c r="ULB208" s="223"/>
      <c r="ULC208" s="223"/>
      <c r="ULD208" s="223"/>
      <c r="ULE208" s="223"/>
      <c r="ULF208" s="223"/>
      <c r="ULG208" s="223"/>
      <c r="ULH208" s="223"/>
      <c r="ULI208" s="223"/>
      <c r="ULJ208" s="223"/>
      <c r="ULK208" s="223"/>
      <c r="ULL208" s="223"/>
      <c r="ULM208" s="223"/>
      <c r="ULN208" s="223"/>
      <c r="ULO208" s="223"/>
      <c r="ULP208" s="223"/>
      <c r="ULQ208" s="223"/>
      <c r="ULR208" s="223"/>
      <c r="ULS208" s="223"/>
      <c r="ULT208" s="223"/>
      <c r="ULU208" s="223"/>
      <c r="ULV208" s="223"/>
      <c r="ULW208" s="223"/>
      <c r="ULX208" s="223"/>
      <c r="ULY208" s="223"/>
      <c r="ULZ208" s="223"/>
      <c r="UMA208" s="223"/>
      <c r="UMB208" s="223"/>
      <c r="UMC208" s="223"/>
      <c r="UMD208" s="223"/>
      <c r="UME208" s="223"/>
      <c r="UMF208" s="223"/>
      <c r="UMG208" s="223"/>
      <c r="UMH208" s="223"/>
      <c r="UMI208" s="223"/>
      <c r="UMJ208" s="223"/>
      <c r="UMK208" s="223"/>
      <c r="UML208" s="223"/>
      <c r="UMM208" s="223"/>
      <c r="UMN208" s="223"/>
      <c r="UMO208" s="223"/>
      <c r="UMP208" s="223"/>
      <c r="UMQ208" s="223"/>
      <c r="UMR208" s="223"/>
      <c r="UMS208" s="223"/>
      <c r="UMT208" s="223"/>
      <c r="UMU208" s="223"/>
      <c r="UMV208" s="223"/>
      <c r="UMW208" s="223"/>
      <c r="UMX208" s="223"/>
      <c r="UMY208" s="223"/>
      <c r="UMZ208" s="223"/>
      <c r="UNA208" s="223"/>
      <c r="UNB208" s="223"/>
      <c r="UNC208" s="223"/>
      <c r="UND208" s="223"/>
      <c r="UNE208" s="223"/>
      <c r="UNF208" s="223"/>
      <c r="UNG208" s="223"/>
      <c r="UNH208" s="223"/>
      <c r="UNI208" s="223"/>
      <c r="UNJ208" s="223"/>
      <c r="UNK208" s="223"/>
      <c r="UNL208" s="223"/>
      <c r="UNM208" s="223"/>
      <c r="UNN208" s="223"/>
      <c r="UNO208" s="223"/>
      <c r="UNP208" s="223"/>
      <c r="UNQ208" s="223"/>
      <c r="UNR208" s="223"/>
      <c r="UNS208" s="223"/>
      <c r="UNT208" s="223"/>
      <c r="UNU208" s="223"/>
      <c r="UNV208" s="223"/>
      <c r="UNW208" s="223"/>
      <c r="UNX208" s="223"/>
      <c r="UNY208" s="223"/>
      <c r="UNZ208" s="223"/>
      <c r="UOA208" s="223"/>
      <c r="UOB208" s="223"/>
      <c r="UOC208" s="223"/>
      <c r="UOD208" s="223"/>
      <c r="UOE208" s="223"/>
      <c r="UOF208" s="223"/>
      <c r="UOG208" s="223"/>
      <c r="UOH208" s="223"/>
      <c r="UOI208" s="223"/>
      <c r="UOJ208" s="223"/>
      <c r="UOK208" s="223"/>
      <c r="UOL208" s="223"/>
      <c r="UOM208" s="223"/>
      <c r="UON208" s="223"/>
      <c r="UOO208" s="223"/>
      <c r="UOP208" s="223"/>
      <c r="UOQ208" s="223"/>
      <c r="UOR208" s="223"/>
      <c r="UOS208" s="223"/>
      <c r="UOT208" s="223"/>
      <c r="UOU208" s="223"/>
      <c r="UOV208" s="223"/>
      <c r="UOW208" s="223"/>
      <c r="UOX208" s="223"/>
      <c r="UOY208" s="223"/>
      <c r="UOZ208" s="223"/>
      <c r="UPA208" s="223"/>
      <c r="UPB208" s="223"/>
      <c r="UPC208" s="223"/>
      <c r="UPD208" s="223"/>
      <c r="UPE208" s="223"/>
      <c r="UPF208" s="223"/>
      <c r="UPG208" s="223"/>
      <c r="UPH208" s="223"/>
      <c r="UPI208" s="223"/>
      <c r="UPJ208" s="223"/>
      <c r="UPK208" s="223"/>
      <c r="UPL208" s="223"/>
      <c r="UPM208" s="223"/>
      <c r="UPN208" s="223"/>
      <c r="UPO208" s="223"/>
      <c r="UPP208" s="223"/>
      <c r="UPQ208" s="223"/>
      <c r="UPR208" s="223"/>
      <c r="UPS208" s="223"/>
      <c r="UPT208" s="223"/>
      <c r="UPU208" s="223"/>
      <c r="UPV208" s="223"/>
      <c r="UPW208" s="223"/>
      <c r="UPX208" s="223"/>
      <c r="UPY208" s="223"/>
      <c r="UPZ208" s="223"/>
      <c r="UQA208" s="223"/>
      <c r="UQB208" s="223"/>
      <c r="UQC208" s="223"/>
      <c r="UQD208" s="223"/>
      <c r="UQE208" s="223"/>
      <c r="UQF208" s="223"/>
      <c r="UQG208" s="223"/>
      <c r="UQH208" s="223"/>
      <c r="UQI208" s="223"/>
      <c r="UQJ208" s="223"/>
      <c r="UQK208" s="223"/>
      <c r="UQL208" s="223"/>
      <c r="UQM208" s="223"/>
      <c r="UQN208" s="223"/>
      <c r="UQO208" s="223"/>
      <c r="UQP208" s="223"/>
      <c r="UQQ208" s="223"/>
      <c r="UQR208" s="223"/>
      <c r="UQS208" s="223"/>
      <c r="UQT208" s="223"/>
      <c r="UQU208" s="223"/>
      <c r="UQV208" s="223"/>
      <c r="UQW208" s="223"/>
      <c r="UQX208" s="223"/>
      <c r="UQY208" s="223"/>
      <c r="UQZ208" s="223"/>
      <c r="URA208" s="223"/>
      <c r="URB208" s="223"/>
      <c r="URC208" s="223"/>
      <c r="URD208" s="223"/>
      <c r="URE208" s="223"/>
      <c r="URF208" s="223"/>
      <c r="URG208" s="223"/>
      <c r="URH208" s="223"/>
      <c r="URI208" s="223"/>
      <c r="URJ208" s="223"/>
      <c r="URK208" s="223"/>
      <c r="URL208" s="223"/>
      <c r="URM208" s="223"/>
      <c r="URN208" s="223"/>
      <c r="URO208" s="223"/>
      <c r="URP208" s="223"/>
      <c r="URQ208" s="223"/>
      <c r="URR208" s="223"/>
      <c r="URS208" s="223"/>
      <c r="URT208" s="223"/>
      <c r="URU208" s="223"/>
      <c r="URV208" s="223"/>
      <c r="URW208" s="223"/>
      <c r="URX208" s="223"/>
      <c r="URY208" s="223"/>
      <c r="URZ208" s="223"/>
      <c r="USA208" s="223"/>
      <c r="USB208" s="223"/>
      <c r="USC208" s="223"/>
      <c r="USD208" s="223"/>
      <c r="USE208" s="223"/>
      <c r="USF208" s="223"/>
      <c r="USG208" s="223"/>
      <c r="USH208" s="223"/>
      <c r="USI208" s="223"/>
      <c r="USJ208" s="223"/>
      <c r="USK208" s="223"/>
      <c r="USL208" s="223"/>
      <c r="USM208" s="223"/>
      <c r="USN208" s="223"/>
      <c r="USO208" s="223"/>
      <c r="USP208" s="223"/>
      <c r="USQ208" s="223"/>
      <c r="USR208" s="223"/>
      <c r="USS208" s="223"/>
      <c r="UST208" s="223"/>
      <c r="USU208" s="223"/>
      <c r="USV208" s="223"/>
      <c r="USW208" s="223"/>
      <c r="USX208" s="223"/>
      <c r="USY208" s="223"/>
      <c r="USZ208" s="223"/>
      <c r="UTA208" s="223"/>
      <c r="UTB208" s="223"/>
      <c r="UTC208" s="223"/>
      <c r="UTD208" s="223"/>
      <c r="UTE208" s="223"/>
      <c r="UTF208" s="223"/>
      <c r="UTG208" s="223"/>
      <c r="UTH208" s="223"/>
      <c r="UTI208" s="223"/>
      <c r="UTJ208" s="223"/>
      <c r="UTK208" s="223"/>
      <c r="UTL208" s="223"/>
      <c r="UTM208" s="223"/>
      <c r="UTN208" s="223"/>
      <c r="UTO208" s="223"/>
      <c r="UTP208" s="223"/>
      <c r="UTQ208" s="223"/>
      <c r="UTR208" s="223"/>
      <c r="UTS208" s="223"/>
      <c r="UTT208" s="223"/>
      <c r="UTU208" s="223"/>
      <c r="UTV208" s="223"/>
      <c r="UTW208" s="223"/>
      <c r="UTX208" s="223"/>
      <c r="UTY208" s="223"/>
      <c r="UTZ208" s="223"/>
      <c r="UUA208" s="223"/>
      <c r="UUB208" s="223"/>
      <c r="UUC208" s="223"/>
      <c r="UUD208" s="223"/>
      <c r="UUE208" s="223"/>
      <c r="UUF208" s="223"/>
      <c r="UUG208" s="223"/>
      <c r="UUH208" s="223"/>
      <c r="UUI208" s="223"/>
      <c r="UUJ208" s="223"/>
      <c r="UUK208" s="223"/>
      <c r="UUL208" s="223"/>
      <c r="UUM208" s="223"/>
      <c r="UUN208" s="223"/>
      <c r="UUO208" s="223"/>
      <c r="UUP208" s="223"/>
      <c r="UUQ208" s="223"/>
      <c r="UUR208" s="223"/>
      <c r="UUS208" s="223"/>
      <c r="UUT208" s="223"/>
      <c r="UUU208" s="223"/>
      <c r="UUV208" s="223"/>
      <c r="UUW208" s="223"/>
      <c r="UUX208" s="223"/>
      <c r="UUY208" s="223"/>
      <c r="UUZ208" s="223"/>
      <c r="UVA208" s="223"/>
      <c r="UVB208" s="223"/>
      <c r="UVC208" s="223"/>
      <c r="UVD208" s="223"/>
      <c r="UVE208" s="223"/>
      <c r="UVF208" s="223"/>
      <c r="UVG208" s="223"/>
      <c r="UVH208" s="223"/>
      <c r="UVI208" s="223"/>
      <c r="UVJ208" s="223"/>
      <c r="UVK208" s="223"/>
      <c r="UVL208" s="223"/>
      <c r="UVM208" s="223"/>
      <c r="UVN208" s="223"/>
      <c r="UVO208" s="223"/>
      <c r="UVP208" s="223"/>
      <c r="UVQ208" s="223"/>
      <c r="UVR208" s="223"/>
      <c r="UVS208" s="223"/>
      <c r="UVT208" s="223"/>
      <c r="UVU208" s="223"/>
      <c r="UVV208" s="223"/>
      <c r="UVW208" s="223"/>
      <c r="UVX208" s="223"/>
      <c r="UVY208" s="223"/>
      <c r="UVZ208" s="223"/>
      <c r="UWA208" s="223"/>
      <c r="UWB208" s="223"/>
      <c r="UWC208" s="223"/>
      <c r="UWD208" s="223"/>
      <c r="UWE208" s="223"/>
      <c r="UWF208" s="223"/>
      <c r="UWG208" s="223"/>
      <c r="UWH208" s="223"/>
      <c r="UWI208" s="223"/>
      <c r="UWJ208" s="223"/>
      <c r="UWK208" s="223"/>
      <c r="UWL208" s="223"/>
      <c r="UWM208" s="223"/>
      <c r="UWN208" s="223"/>
      <c r="UWO208" s="223"/>
      <c r="UWP208" s="223"/>
      <c r="UWQ208" s="223"/>
      <c r="UWR208" s="223"/>
      <c r="UWS208" s="223"/>
      <c r="UWT208" s="223"/>
      <c r="UWU208" s="223"/>
      <c r="UWV208" s="223"/>
      <c r="UWW208" s="223"/>
      <c r="UWX208" s="223"/>
      <c r="UWY208" s="223"/>
      <c r="UWZ208" s="223"/>
      <c r="UXA208" s="223"/>
      <c r="UXB208" s="223"/>
      <c r="UXC208" s="223"/>
      <c r="UXD208" s="223"/>
      <c r="UXE208" s="223"/>
      <c r="UXF208" s="223"/>
      <c r="UXG208" s="223"/>
      <c r="UXH208" s="223"/>
      <c r="UXI208" s="223"/>
      <c r="UXJ208" s="223"/>
      <c r="UXK208" s="223"/>
      <c r="UXL208" s="223"/>
      <c r="UXM208" s="223"/>
      <c r="UXN208" s="223"/>
      <c r="UXO208" s="223"/>
      <c r="UXP208" s="223"/>
      <c r="UXQ208" s="223"/>
      <c r="UXR208" s="223"/>
      <c r="UXS208" s="223"/>
      <c r="UXT208" s="223"/>
      <c r="UXU208" s="223"/>
      <c r="UXV208" s="223"/>
      <c r="UXW208" s="223"/>
      <c r="UXX208" s="223"/>
      <c r="UXY208" s="223"/>
      <c r="UXZ208" s="223"/>
      <c r="UYA208" s="223"/>
      <c r="UYB208" s="223"/>
      <c r="UYC208" s="223"/>
      <c r="UYD208" s="223"/>
      <c r="UYE208" s="223"/>
      <c r="UYF208" s="223"/>
      <c r="UYG208" s="223"/>
      <c r="UYH208" s="223"/>
      <c r="UYI208" s="223"/>
      <c r="UYJ208" s="223"/>
      <c r="UYK208" s="223"/>
      <c r="UYL208" s="223"/>
      <c r="UYM208" s="223"/>
      <c r="UYN208" s="223"/>
      <c r="UYO208" s="223"/>
      <c r="UYP208" s="223"/>
      <c r="UYQ208" s="223"/>
      <c r="UYR208" s="223"/>
      <c r="UYS208" s="223"/>
      <c r="UYT208" s="223"/>
      <c r="UYU208" s="223"/>
      <c r="UYV208" s="223"/>
      <c r="UYW208" s="223"/>
      <c r="UYX208" s="223"/>
      <c r="UYY208" s="223"/>
      <c r="UYZ208" s="223"/>
      <c r="UZA208" s="223"/>
      <c r="UZB208" s="223"/>
      <c r="UZC208" s="223"/>
      <c r="UZD208" s="223"/>
      <c r="UZE208" s="223"/>
      <c r="UZF208" s="223"/>
      <c r="UZG208" s="223"/>
      <c r="UZH208" s="223"/>
      <c r="UZI208" s="223"/>
      <c r="UZJ208" s="223"/>
      <c r="UZK208" s="223"/>
      <c r="UZL208" s="223"/>
      <c r="UZM208" s="223"/>
      <c r="UZN208" s="223"/>
      <c r="UZO208" s="223"/>
      <c r="UZP208" s="223"/>
      <c r="UZQ208" s="223"/>
      <c r="UZR208" s="223"/>
      <c r="UZS208" s="223"/>
      <c r="UZT208" s="223"/>
      <c r="UZU208" s="223"/>
      <c r="UZV208" s="223"/>
      <c r="UZW208" s="223"/>
      <c r="UZX208" s="223"/>
      <c r="UZY208" s="223"/>
      <c r="UZZ208" s="223"/>
      <c r="VAA208" s="223"/>
      <c r="VAB208" s="223"/>
      <c r="VAC208" s="223"/>
      <c r="VAD208" s="223"/>
      <c r="VAE208" s="223"/>
      <c r="VAF208" s="223"/>
      <c r="VAG208" s="223"/>
      <c r="VAH208" s="223"/>
      <c r="VAI208" s="223"/>
      <c r="VAJ208" s="223"/>
      <c r="VAK208" s="223"/>
      <c r="VAL208" s="223"/>
      <c r="VAM208" s="223"/>
      <c r="VAN208" s="223"/>
      <c r="VAO208" s="223"/>
      <c r="VAP208" s="223"/>
      <c r="VAQ208" s="223"/>
      <c r="VAR208" s="223"/>
      <c r="VAS208" s="223"/>
      <c r="VAT208" s="223"/>
      <c r="VAU208" s="223"/>
      <c r="VAV208" s="223"/>
      <c r="VAW208" s="223"/>
      <c r="VAX208" s="223"/>
      <c r="VAY208" s="223"/>
      <c r="VAZ208" s="223"/>
      <c r="VBA208" s="223"/>
      <c r="VBB208" s="223"/>
      <c r="VBC208" s="223"/>
      <c r="VBD208" s="223"/>
      <c r="VBE208" s="223"/>
      <c r="VBF208" s="223"/>
      <c r="VBG208" s="223"/>
      <c r="VBH208" s="223"/>
      <c r="VBI208" s="223"/>
      <c r="VBJ208" s="223"/>
      <c r="VBK208" s="223"/>
      <c r="VBL208" s="223"/>
      <c r="VBM208" s="223"/>
      <c r="VBN208" s="223"/>
      <c r="VBO208" s="223"/>
      <c r="VBP208" s="223"/>
      <c r="VBQ208" s="223"/>
      <c r="VBR208" s="223"/>
      <c r="VBS208" s="223"/>
      <c r="VBT208" s="223"/>
      <c r="VBU208" s="223"/>
      <c r="VBV208" s="223"/>
      <c r="VBW208" s="223"/>
      <c r="VBX208" s="223"/>
      <c r="VBY208" s="223"/>
      <c r="VBZ208" s="223"/>
      <c r="VCA208" s="223"/>
      <c r="VCB208" s="223"/>
      <c r="VCC208" s="223"/>
      <c r="VCD208" s="223"/>
      <c r="VCE208" s="223"/>
      <c r="VCF208" s="223"/>
      <c r="VCG208" s="223"/>
      <c r="VCH208" s="223"/>
      <c r="VCI208" s="223"/>
      <c r="VCJ208" s="223"/>
      <c r="VCK208" s="223"/>
      <c r="VCL208" s="223"/>
      <c r="VCM208" s="223"/>
      <c r="VCN208" s="223"/>
      <c r="VCO208" s="223"/>
      <c r="VCP208" s="223"/>
      <c r="VCQ208" s="223"/>
      <c r="VCR208" s="223"/>
      <c r="VCS208" s="223"/>
      <c r="VCT208" s="223"/>
      <c r="VCU208" s="223"/>
      <c r="VCV208" s="223"/>
      <c r="VCW208" s="223"/>
      <c r="VCX208" s="223"/>
      <c r="VCY208" s="223"/>
      <c r="VCZ208" s="223"/>
      <c r="VDA208" s="223"/>
      <c r="VDB208" s="223"/>
      <c r="VDC208" s="223"/>
      <c r="VDD208" s="223"/>
      <c r="VDE208" s="223"/>
      <c r="VDF208" s="223"/>
      <c r="VDG208" s="223"/>
      <c r="VDH208" s="223"/>
      <c r="VDI208" s="223"/>
      <c r="VDJ208" s="223"/>
      <c r="VDK208" s="223"/>
      <c r="VDL208" s="223"/>
      <c r="VDM208" s="223"/>
      <c r="VDN208" s="223"/>
      <c r="VDO208" s="223"/>
      <c r="VDP208" s="223"/>
      <c r="VDQ208" s="223"/>
      <c r="VDR208" s="223"/>
      <c r="VDS208" s="223"/>
      <c r="VDT208" s="223"/>
      <c r="VDU208" s="223"/>
      <c r="VDV208" s="223"/>
      <c r="VDW208" s="223"/>
      <c r="VDX208" s="223"/>
      <c r="VDY208" s="223"/>
      <c r="VDZ208" s="223"/>
      <c r="VEA208" s="223"/>
      <c r="VEB208" s="223"/>
      <c r="VEC208" s="223"/>
      <c r="VED208" s="223"/>
      <c r="VEE208" s="223"/>
      <c r="VEF208" s="223"/>
      <c r="VEG208" s="223"/>
      <c r="VEH208" s="223"/>
      <c r="VEI208" s="223"/>
      <c r="VEJ208" s="223"/>
      <c r="VEK208" s="223"/>
      <c r="VEL208" s="223"/>
      <c r="VEM208" s="223"/>
      <c r="VEN208" s="223"/>
      <c r="VEO208" s="223"/>
      <c r="VEP208" s="223"/>
      <c r="VEQ208" s="223"/>
      <c r="VER208" s="223"/>
      <c r="VES208" s="223"/>
      <c r="VET208" s="223"/>
      <c r="VEU208" s="223"/>
      <c r="VEV208" s="223"/>
      <c r="VEW208" s="223"/>
      <c r="VEX208" s="223"/>
      <c r="VEY208" s="223"/>
      <c r="VEZ208" s="223"/>
      <c r="VFA208" s="223"/>
      <c r="VFB208" s="223"/>
      <c r="VFC208" s="223"/>
      <c r="VFD208" s="223"/>
      <c r="VFE208" s="223"/>
      <c r="VFF208" s="223"/>
      <c r="VFG208" s="223"/>
      <c r="VFH208" s="223"/>
      <c r="VFI208" s="223"/>
      <c r="VFJ208" s="223"/>
      <c r="VFK208" s="223"/>
      <c r="VFL208" s="223"/>
      <c r="VFM208" s="223"/>
      <c r="VFN208" s="223"/>
      <c r="VFO208" s="223"/>
      <c r="VFP208" s="223"/>
      <c r="VFQ208" s="223"/>
      <c r="VFR208" s="223"/>
      <c r="VFS208" s="223"/>
      <c r="VFT208" s="223"/>
      <c r="VFU208" s="223"/>
      <c r="VFV208" s="223"/>
      <c r="VFW208" s="223"/>
      <c r="VFX208" s="223"/>
      <c r="VFY208" s="223"/>
      <c r="VFZ208" s="223"/>
      <c r="VGA208" s="223"/>
      <c r="VGB208" s="223"/>
      <c r="VGC208" s="223"/>
      <c r="VGD208" s="223"/>
      <c r="VGE208" s="223"/>
      <c r="VGF208" s="223"/>
      <c r="VGG208" s="223"/>
      <c r="VGH208" s="223"/>
      <c r="VGI208" s="223"/>
      <c r="VGJ208" s="223"/>
      <c r="VGK208" s="223"/>
      <c r="VGL208" s="223"/>
      <c r="VGM208" s="223"/>
      <c r="VGN208" s="223"/>
      <c r="VGO208" s="223"/>
      <c r="VGP208" s="223"/>
      <c r="VGQ208" s="223"/>
      <c r="VGR208" s="223"/>
      <c r="VGS208" s="223"/>
      <c r="VGT208" s="223"/>
      <c r="VGU208" s="223"/>
      <c r="VGV208" s="223"/>
      <c r="VGW208" s="223"/>
      <c r="VGX208" s="223"/>
      <c r="VGY208" s="223"/>
      <c r="VGZ208" s="223"/>
      <c r="VHA208" s="223"/>
      <c r="VHB208" s="223"/>
      <c r="VHC208" s="223"/>
      <c r="VHD208" s="223"/>
      <c r="VHE208" s="223"/>
      <c r="VHF208" s="223"/>
      <c r="VHG208" s="223"/>
      <c r="VHH208" s="223"/>
      <c r="VHI208" s="223"/>
      <c r="VHJ208" s="223"/>
      <c r="VHK208" s="223"/>
      <c r="VHL208" s="223"/>
      <c r="VHM208" s="223"/>
      <c r="VHN208" s="223"/>
      <c r="VHO208" s="223"/>
      <c r="VHP208" s="223"/>
      <c r="VHQ208" s="223"/>
      <c r="VHR208" s="223"/>
      <c r="VHS208" s="223"/>
      <c r="VHT208" s="223"/>
      <c r="VHU208" s="223"/>
      <c r="VHV208" s="223"/>
      <c r="VHW208" s="223"/>
      <c r="VHX208" s="223"/>
      <c r="VHY208" s="223"/>
      <c r="VHZ208" s="223"/>
      <c r="VIA208" s="223"/>
      <c r="VIB208" s="223"/>
      <c r="VIC208" s="223"/>
      <c r="VID208" s="223"/>
      <c r="VIE208" s="223"/>
      <c r="VIF208" s="223"/>
      <c r="VIG208" s="223"/>
      <c r="VIH208" s="223"/>
      <c r="VII208" s="223"/>
      <c r="VIJ208" s="223"/>
      <c r="VIK208" s="223"/>
      <c r="VIL208" s="223"/>
      <c r="VIM208" s="223"/>
      <c r="VIN208" s="223"/>
      <c r="VIO208" s="223"/>
      <c r="VIP208" s="223"/>
      <c r="VIQ208" s="223"/>
      <c r="VIR208" s="223"/>
      <c r="VIS208" s="223"/>
      <c r="VIT208" s="223"/>
      <c r="VIU208" s="223"/>
      <c r="VIV208" s="223"/>
      <c r="VIW208" s="223"/>
      <c r="VIX208" s="223"/>
      <c r="VIY208" s="223"/>
      <c r="VIZ208" s="223"/>
      <c r="VJA208" s="223"/>
      <c r="VJB208" s="223"/>
      <c r="VJC208" s="223"/>
      <c r="VJD208" s="223"/>
      <c r="VJE208" s="223"/>
      <c r="VJF208" s="223"/>
      <c r="VJG208" s="223"/>
      <c r="VJH208" s="223"/>
      <c r="VJI208" s="223"/>
      <c r="VJJ208" s="223"/>
      <c r="VJK208" s="223"/>
      <c r="VJL208" s="223"/>
      <c r="VJM208" s="223"/>
      <c r="VJN208" s="223"/>
      <c r="VJO208" s="223"/>
      <c r="VJP208" s="223"/>
      <c r="VJQ208" s="223"/>
      <c r="VJR208" s="223"/>
      <c r="VJS208" s="223"/>
      <c r="VJT208" s="223"/>
      <c r="VJU208" s="223"/>
      <c r="VJV208" s="223"/>
      <c r="VJW208" s="223"/>
      <c r="VJX208" s="223"/>
      <c r="VJY208" s="223"/>
      <c r="VJZ208" s="223"/>
      <c r="VKA208" s="223"/>
      <c r="VKB208" s="223"/>
      <c r="VKC208" s="223"/>
      <c r="VKD208" s="223"/>
      <c r="VKE208" s="223"/>
      <c r="VKF208" s="223"/>
      <c r="VKG208" s="223"/>
      <c r="VKH208" s="223"/>
      <c r="VKI208" s="223"/>
      <c r="VKJ208" s="223"/>
      <c r="VKK208" s="223"/>
      <c r="VKL208" s="223"/>
      <c r="VKM208" s="223"/>
      <c r="VKN208" s="223"/>
      <c r="VKO208" s="223"/>
      <c r="VKP208" s="223"/>
      <c r="VKQ208" s="223"/>
      <c r="VKR208" s="223"/>
      <c r="VKS208" s="223"/>
      <c r="VKT208" s="223"/>
      <c r="VKU208" s="223"/>
      <c r="VKV208" s="223"/>
      <c r="VKW208" s="223"/>
      <c r="VKX208" s="223"/>
      <c r="VKY208" s="223"/>
      <c r="VKZ208" s="223"/>
      <c r="VLA208" s="223"/>
      <c r="VLB208" s="223"/>
      <c r="VLC208" s="223"/>
      <c r="VLD208" s="223"/>
      <c r="VLE208" s="223"/>
      <c r="VLF208" s="223"/>
      <c r="VLG208" s="223"/>
      <c r="VLH208" s="223"/>
      <c r="VLI208" s="223"/>
      <c r="VLJ208" s="223"/>
      <c r="VLK208" s="223"/>
      <c r="VLL208" s="223"/>
      <c r="VLM208" s="223"/>
      <c r="VLN208" s="223"/>
      <c r="VLO208" s="223"/>
      <c r="VLP208" s="223"/>
      <c r="VLQ208" s="223"/>
      <c r="VLR208" s="223"/>
      <c r="VLS208" s="223"/>
      <c r="VLT208" s="223"/>
      <c r="VLU208" s="223"/>
      <c r="VLV208" s="223"/>
      <c r="VLW208" s="223"/>
      <c r="VLX208" s="223"/>
      <c r="VLY208" s="223"/>
      <c r="VLZ208" s="223"/>
      <c r="VMA208" s="223"/>
      <c r="VMB208" s="223"/>
      <c r="VMC208" s="223"/>
      <c r="VMD208" s="223"/>
      <c r="VME208" s="223"/>
      <c r="VMF208" s="223"/>
      <c r="VMG208" s="223"/>
      <c r="VMH208" s="223"/>
      <c r="VMI208" s="223"/>
      <c r="VMJ208" s="223"/>
      <c r="VMK208" s="223"/>
      <c r="VML208" s="223"/>
      <c r="VMM208" s="223"/>
      <c r="VMN208" s="223"/>
      <c r="VMO208" s="223"/>
      <c r="VMP208" s="223"/>
      <c r="VMQ208" s="223"/>
      <c r="VMR208" s="223"/>
      <c r="VMS208" s="223"/>
      <c r="VMT208" s="223"/>
      <c r="VMU208" s="223"/>
      <c r="VMV208" s="223"/>
      <c r="VMW208" s="223"/>
      <c r="VMX208" s="223"/>
      <c r="VMY208" s="223"/>
      <c r="VMZ208" s="223"/>
      <c r="VNA208" s="223"/>
      <c r="VNB208" s="223"/>
      <c r="VNC208" s="223"/>
      <c r="VND208" s="223"/>
      <c r="VNE208" s="223"/>
      <c r="VNF208" s="223"/>
      <c r="VNG208" s="223"/>
      <c r="VNH208" s="223"/>
      <c r="VNI208" s="223"/>
      <c r="VNJ208" s="223"/>
      <c r="VNK208" s="223"/>
      <c r="VNL208" s="223"/>
      <c r="VNM208" s="223"/>
      <c r="VNN208" s="223"/>
      <c r="VNO208" s="223"/>
      <c r="VNP208" s="223"/>
      <c r="VNQ208" s="223"/>
      <c r="VNR208" s="223"/>
      <c r="VNS208" s="223"/>
      <c r="VNT208" s="223"/>
      <c r="VNU208" s="223"/>
      <c r="VNV208" s="223"/>
      <c r="VNW208" s="223"/>
      <c r="VNX208" s="223"/>
      <c r="VNY208" s="223"/>
      <c r="VNZ208" s="223"/>
      <c r="VOA208" s="223"/>
      <c r="VOB208" s="223"/>
      <c r="VOC208" s="223"/>
      <c r="VOD208" s="223"/>
      <c r="VOE208" s="223"/>
      <c r="VOF208" s="223"/>
      <c r="VOG208" s="223"/>
      <c r="VOH208" s="223"/>
      <c r="VOI208" s="223"/>
      <c r="VOJ208" s="223"/>
      <c r="VOK208" s="223"/>
      <c r="VOL208" s="223"/>
      <c r="VOM208" s="223"/>
      <c r="VON208" s="223"/>
      <c r="VOO208" s="223"/>
      <c r="VOP208" s="223"/>
      <c r="VOQ208" s="223"/>
      <c r="VOR208" s="223"/>
      <c r="VOS208" s="223"/>
      <c r="VOT208" s="223"/>
      <c r="VOU208" s="223"/>
      <c r="VOV208" s="223"/>
      <c r="VOW208" s="223"/>
      <c r="VOX208" s="223"/>
      <c r="VOY208" s="223"/>
      <c r="VOZ208" s="223"/>
      <c r="VPA208" s="223"/>
      <c r="VPB208" s="223"/>
      <c r="VPC208" s="223"/>
      <c r="VPD208" s="223"/>
      <c r="VPE208" s="223"/>
      <c r="VPF208" s="223"/>
      <c r="VPG208" s="223"/>
      <c r="VPH208" s="223"/>
      <c r="VPI208" s="223"/>
      <c r="VPJ208" s="223"/>
      <c r="VPK208" s="223"/>
      <c r="VPL208" s="223"/>
      <c r="VPM208" s="223"/>
      <c r="VPN208" s="223"/>
      <c r="VPO208" s="223"/>
      <c r="VPP208" s="223"/>
      <c r="VPQ208" s="223"/>
      <c r="VPR208" s="223"/>
      <c r="VPS208" s="223"/>
      <c r="VPT208" s="223"/>
      <c r="VPU208" s="223"/>
      <c r="VPV208" s="223"/>
      <c r="VPW208" s="223"/>
      <c r="VPX208" s="223"/>
      <c r="VPY208" s="223"/>
      <c r="VPZ208" s="223"/>
      <c r="VQA208" s="223"/>
      <c r="VQB208" s="223"/>
      <c r="VQC208" s="223"/>
      <c r="VQD208" s="223"/>
      <c r="VQE208" s="223"/>
      <c r="VQF208" s="223"/>
      <c r="VQG208" s="223"/>
      <c r="VQH208" s="223"/>
      <c r="VQI208" s="223"/>
      <c r="VQJ208" s="223"/>
      <c r="VQK208" s="223"/>
      <c r="VQL208" s="223"/>
      <c r="VQM208" s="223"/>
      <c r="VQN208" s="223"/>
      <c r="VQO208" s="223"/>
      <c r="VQP208" s="223"/>
      <c r="VQQ208" s="223"/>
      <c r="VQR208" s="223"/>
      <c r="VQS208" s="223"/>
      <c r="VQT208" s="223"/>
      <c r="VQU208" s="223"/>
      <c r="VQV208" s="223"/>
      <c r="VQW208" s="223"/>
      <c r="VQX208" s="223"/>
      <c r="VQY208" s="223"/>
      <c r="VQZ208" s="223"/>
      <c r="VRA208" s="223"/>
      <c r="VRB208" s="223"/>
      <c r="VRC208" s="223"/>
      <c r="VRD208" s="223"/>
      <c r="VRE208" s="223"/>
      <c r="VRF208" s="223"/>
      <c r="VRG208" s="223"/>
      <c r="VRH208" s="223"/>
      <c r="VRI208" s="223"/>
      <c r="VRJ208" s="223"/>
      <c r="VRK208" s="223"/>
      <c r="VRL208" s="223"/>
      <c r="VRM208" s="223"/>
      <c r="VRN208" s="223"/>
      <c r="VRO208" s="223"/>
      <c r="VRP208" s="223"/>
      <c r="VRQ208" s="223"/>
      <c r="VRR208" s="223"/>
      <c r="VRS208" s="223"/>
      <c r="VRT208" s="223"/>
      <c r="VRU208" s="223"/>
      <c r="VRV208" s="223"/>
      <c r="VRW208" s="223"/>
      <c r="VRX208" s="223"/>
      <c r="VRY208" s="223"/>
      <c r="VRZ208" s="223"/>
      <c r="VSA208" s="223"/>
      <c r="VSB208" s="223"/>
      <c r="VSC208" s="223"/>
      <c r="VSD208" s="223"/>
      <c r="VSE208" s="223"/>
      <c r="VSF208" s="223"/>
      <c r="VSG208" s="223"/>
      <c r="VSH208" s="223"/>
      <c r="VSI208" s="223"/>
      <c r="VSJ208" s="223"/>
      <c r="VSK208" s="223"/>
      <c r="VSL208" s="223"/>
      <c r="VSM208" s="223"/>
      <c r="VSN208" s="223"/>
      <c r="VSO208" s="223"/>
      <c r="VSP208" s="223"/>
      <c r="VSQ208" s="223"/>
      <c r="VSR208" s="223"/>
      <c r="VSS208" s="223"/>
      <c r="VST208" s="223"/>
      <c r="VSU208" s="223"/>
      <c r="VSV208" s="223"/>
      <c r="VSW208" s="223"/>
      <c r="VSX208" s="223"/>
      <c r="VSY208" s="223"/>
      <c r="VSZ208" s="223"/>
      <c r="VTA208" s="223"/>
      <c r="VTB208" s="223"/>
      <c r="VTC208" s="223"/>
      <c r="VTD208" s="223"/>
      <c r="VTE208" s="223"/>
      <c r="VTF208" s="223"/>
      <c r="VTG208" s="223"/>
      <c r="VTH208" s="223"/>
      <c r="VTI208" s="223"/>
      <c r="VTJ208" s="223"/>
      <c r="VTK208" s="223"/>
      <c r="VTL208" s="223"/>
      <c r="VTM208" s="223"/>
      <c r="VTN208" s="223"/>
      <c r="VTO208" s="223"/>
      <c r="VTP208" s="223"/>
      <c r="VTQ208" s="223"/>
      <c r="VTR208" s="223"/>
      <c r="VTS208" s="223"/>
      <c r="VTT208" s="223"/>
      <c r="VTU208" s="223"/>
      <c r="VTV208" s="223"/>
      <c r="VTW208" s="223"/>
      <c r="VTX208" s="223"/>
      <c r="VTY208" s="223"/>
      <c r="VTZ208" s="223"/>
      <c r="VUA208" s="223"/>
      <c r="VUB208" s="223"/>
      <c r="VUC208" s="223"/>
      <c r="VUD208" s="223"/>
      <c r="VUE208" s="223"/>
      <c r="VUF208" s="223"/>
      <c r="VUG208" s="223"/>
      <c r="VUH208" s="223"/>
      <c r="VUI208" s="223"/>
      <c r="VUJ208" s="223"/>
      <c r="VUK208" s="223"/>
      <c r="VUL208" s="223"/>
      <c r="VUM208" s="223"/>
      <c r="VUN208" s="223"/>
      <c r="VUO208" s="223"/>
      <c r="VUP208" s="223"/>
      <c r="VUQ208" s="223"/>
      <c r="VUR208" s="223"/>
      <c r="VUS208" s="223"/>
      <c r="VUT208" s="223"/>
      <c r="VUU208" s="223"/>
      <c r="VUV208" s="223"/>
      <c r="VUW208" s="223"/>
      <c r="VUX208" s="223"/>
      <c r="VUY208" s="223"/>
      <c r="VUZ208" s="223"/>
      <c r="VVA208" s="223"/>
      <c r="VVB208" s="223"/>
      <c r="VVC208" s="223"/>
      <c r="VVD208" s="223"/>
      <c r="VVE208" s="223"/>
      <c r="VVF208" s="223"/>
      <c r="VVG208" s="223"/>
      <c r="VVH208" s="223"/>
      <c r="VVI208" s="223"/>
      <c r="VVJ208" s="223"/>
      <c r="VVK208" s="223"/>
      <c r="VVL208" s="223"/>
      <c r="VVM208" s="223"/>
      <c r="VVN208" s="223"/>
      <c r="VVO208" s="223"/>
      <c r="VVP208" s="223"/>
      <c r="VVQ208" s="223"/>
      <c r="VVR208" s="223"/>
      <c r="VVS208" s="223"/>
      <c r="VVT208" s="223"/>
      <c r="VVU208" s="223"/>
      <c r="VVV208" s="223"/>
      <c r="VVW208" s="223"/>
      <c r="VVX208" s="223"/>
      <c r="VVY208" s="223"/>
      <c r="VVZ208" s="223"/>
      <c r="VWA208" s="223"/>
      <c r="VWB208" s="223"/>
      <c r="VWC208" s="223"/>
      <c r="VWD208" s="223"/>
      <c r="VWE208" s="223"/>
      <c r="VWF208" s="223"/>
      <c r="VWG208" s="223"/>
      <c r="VWH208" s="223"/>
      <c r="VWI208" s="223"/>
      <c r="VWJ208" s="223"/>
      <c r="VWK208" s="223"/>
      <c r="VWL208" s="223"/>
      <c r="VWM208" s="223"/>
      <c r="VWN208" s="223"/>
      <c r="VWO208" s="223"/>
      <c r="VWP208" s="223"/>
      <c r="VWQ208" s="223"/>
      <c r="VWR208" s="223"/>
      <c r="VWS208" s="223"/>
      <c r="VWT208" s="223"/>
      <c r="VWU208" s="223"/>
      <c r="VWV208" s="223"/>
      <c r="VWW208" s="223"/>
      <c r="VWX208" s="223"/>
      <c r="VWY208" s="223"/>
      <c r="VWZ208" s="223"/>
      <c r="VXA208" s="223"/>
      <c r="VXB208" s="223"/>
      <c r="VXC208" s="223"/>
      <c r="VXD208" s="223"/>
      <c r="VXE208" s="223"/>
      <c r="VXF208" s="223"/>
      <c r="VXG208" s="223"/>
      <c r="VXH208" s="223"/>
      <c r="VXI208" s="223"/>
      <c r="VXJ208" s="223"/>
      <c r="VXK208" s="223"/>
      <c r="VXL208" s="223"/>
      <c r="VXM208" s="223"/>
      <c r="VXN208" s="223"/>
      <c r="VXO208" s="223"/>
      <c r="VXP208" s="223"/>
      <c r="VXQ208" s="223"/>
      <c r="VXR208" s="223"/>
      <c r="VXS208" s="223"/>
      <c r="VXT208" s="223"/>
      <c r="VXU208" s="223"/>
      <c r="VXV208" s="223"/>
      <c r="VXW208" s="223"/>
      <c r="VXX208" s="223"/>
      <c r="VXY208" s="223"/>
      <c r="VXZ208" s="223"/>
      <c r="VYA208" s="223"/>
      <c r="VYB208" s="223"/>
      <c r="VYC208" s="223"/>
      <c r="VYD208" s="223"/>
      <c r="VYE208" s="223"/>
      <c r="VYF208" s="223"/>
      <c r="VYG208" s="223"/>
      <c r="VYH208" s="223"/>
      <c r="VYI208" s="223"/>
      <c r="VYJ208" s="223"/>
      <c r="VYK208" s="223"/>
      <c r="VYL208" s="223"/>
      <c r="VYM208" s="223"/>
      <c r="VYN208" s="223"/>
      <c r="VYO208" s="223"/>
      <c r="VYP208" s="223"/>
      <c r="VYQ208" s="223"/>
      <c r="VYR208" s="223"/>
      <c r="VYS208" s="223"/>
      <c r="VYT208" s="223"/>
      <c r="VYU208" s="223"/>
      <c r="VYV208" s="223"/>
      <c r="VYW208" s="223"/>
      <c r="VYX208" s="223"/>
      <c r="VYY208" s="223"/>
      <c r="VYZ208" s="223"/>
      <c r="VZA208" s="223"/>
      <c r="VZB208" s="223"/>
      <c r="VZC208" s="223"/>
      <c r="VZD208" s="223"/>
      <c r="VZE208" s="223"/>
      <c r="VZF208" s="223"/>
      <c r="VZG208" s="223"/>
      <c r="VZH208" s="223"/>
      <c r="VZI208" s="223"/>
      <c r="VZJ208" s="223"/>
      <c r="VZK208" s="223"/>
      <c r="VZL208" s="223"/>
      <c r="VZM208" s="223"/>
      <c r="VZN208" s="223"/>
      <c r="VZO208" s="223"/>
      <c r="VZP208" s="223"/>
      <c r="VZQ208" s="223"/>
      <c r="VZR208" s="223"/>
      <c r="VZS208" s="223"/>
      <c r="VZT208" s="223"/>
      <c r="VZU208" s="223"/>
      <c r="VZV208" s="223"/>
      <c r="VZW208" s="223"/>
      <c r="VZX208" s="223"/>
      <c r="VZY208" s="223"/>
      <c r="VZZ208" s="223"/>
      <c r="WAA208" s="223"/>
      <c r="WAB208" s="223"/>
      <c r="WAC208" s="223"/>
      <c r="WAD208" s="223"/>
      <c r="WAE208" s="223"/>
      <c r="WAF208" s="223"/>
      <c r="WAG208" s="223"/>
      <c r="WAH208" s="223"/>
      <c r="WAI208" s="223"/>
      <c r="WAJ208" s="223"/>
      <c r="WAK208" s="223"/>
      <c r="WAL208" s="223"/>
      <c r="WAM208" s="223"/>
      <c r="WAN208" s="223"/>
      <c r="WAO208" s="223"/>
      <c r="WAP208" s="223"/>
      <c r="WAQ208" s="223"/>
      <c r="WAR208" s="223"/>
      <c r="WAS208" s="223"/>
      <c r="WAT208" s="223"/>
      <c r="WAU208" s="223"/>
      <c r="WAV208" s="223"/>
      <c r="WAW208" s="223"/>
      <c r="WAX208" s="223"/>
      <c r="WAY208" s="223"/>
      <c r="WAZ208" s="223"/>
      <c r="WBA208" s="223"/>
      <c r="WBB208" s="223"/>
      <c r="WBC208" s="223"/>
      <c r="WBD208" s="223"/>
      <c r="WBE208" s="223"/>
      <c r="WBF208" s="223"/>
      <c r="WBG208" s="223"/>
      <c r="WBH208" s="223"/>
      <c r="WBI208" s="223"/>
      <c r="WBJ208" s="223"/>
      <c r="WBK208" s="223"/>
      <c r="WBL208" s="223"/>
      <c r="WBM208" s="223"/>
      <c r="WBN208" s="223"/>
      <c r="WBO208" s="223"/>
      <c r="WBP208" s="223"/>
      <c r="WBQ208" s="223"/>
      <c r="WBR208" s="223"/>
      <c r="WBS208" s="223"/>
      <c r="WBT208" s="223"/>
      <c r="WBU208" s="223"/>
      <c r="WBV208" s="223"/>
      <c r="WBW208" s="223"/>
      <c r="WBX208" s="223"/>
      <c r="WBY208" s="223"/>
      <c r="WBZ208" s="223"/>
      <c r="WCA208" s="223"/>
      <c r="WCB208" s="223"/>
      <c r="WCC208" s="223"/>
      <c r="WCD208" s="223"/>
      <c r="WCE208" s="223"/>
      <c r="WCF208" s="223"/>
      <c r="WCG208" s="223"/>
      <c r="WCH208" s="223"/>
      <c r="WCI208" s="223"/>
      <c r="WCJ208" s="223"/>
      <c r="WCK208" s="223"/>
      <c r="WCL208" s="223"/>
      <c r="WCM208" s="223"/>
      <c r="WCN208" s="223"/>
      <c r="WCO208" s="223"/>
      <c r="WCP208" s="223"/>
      <c r="WCQ208" s="223"/>
      <c r="WCR208" s="223"/>
      <c r="WCS208" s="223"/>
      <c r="WCT208" s="223"/>
      <c r="WCU208" s="223"/>
      <c r="WCV208" s="223"/>
      <c r="WCW208" s="223"/>
      <c r="WCX208" s="223"/>
      <c r="WCY208" s="223"/>
      <c r="WCZ208" s="223"/>
      <c r="WDA208" s="223"/>
      <c r="WDB208" s="223"/>
      <c r="WDC208" s="223"/>
      <c r="WDD208" s="223"/>
      <c r="WDE208" s="223"/>
      <c r="WDF208" s="223"/>
      <c r="WDG208" s="223"/>
      <c r="WDH208" s="223"/>
      <c r="WDI208" s="223"/>
      <c r="WDJ208" s="223"/>
      <c r="WDK208" s="223"/>
      <c r="WDL208" s="223"/>
      <c r="WDM208" s="223"/>
      <c r="WDN208" s="223"/>
      <c r="WDO208" s="223"/>
      <c r="WDP208" s="223"/>
      <c r="WDQ208" s="223"/>
      <c r="WDR208" s="223"/>
      <c r="WDS208" s="223"/>
      <c r="WDT208" s="223"/>
      <c r="WDU208" s="223"/>
      <c r="WDV208" s="223"/>
      <c r="WDW208" s="223"/>
      <c r="WDX208" s="223"/>
      <c r="WDY208" s="223"/>
      <c r="WDZ208" s="223"/>
      <c r="WEA208" s="223"/>
      <c r="WEB208" s="223"/>
      <c r="WEC208" s="223"/>
      <c r="WED208" s="223"/>
      <c r="WEE208" s="223"/>
      <c r="WEF208" s="223"/>
      <c r="WEG208" s="223"/>
      <c r="WEH208" s="223"/>
      <c r="WEI208" s="223"/>
      <c r="WEJ208" s="223"/>
      <c r="WEK208" s="223"/>
      <c r="WEL208" s="223"/>
      <c r="WEM208" s="223"/>
      <c r="WEN208" s="223"/>
      <c r="WEO208" s="223"/>
      <c r="WEP208" s="223"/>
      <c r="WEQ208" s="223"/>
      <c r="WER208" s="223"/>
      <c r="WES208" s="223"/>
      <c r="WET208" s="223"/>
      <c r="WEU208" s="223"/>
      <c r="WEV208" s="223"/>
      <c r="WEW208" s="223"/>
      <c r="WEX208" s="223"/>
      <c r="WEY208" s="223"/>
      <c r="WEZ208" s="223"/>
      <c r="WFA208" s="223"/>
      <c r="WFB208" s="223"/>
      <c r="WFC208" s="223"/>
      <c r="WFD208" s="223"/>
      <c r="WFE208" s="223"/>
      <c r="WFF208" s="223"/>
      <c r="WFG208" s="223"/>
      <c r="WFH208" s="223"/>
      <c r="WFI208" s="223"/>
      <c r="WFJ208" s="223"/>
      <c r="WFK208" s="223"/>
      <c r="WFL208" s="223"/>
      <c r="WFM208" s="223"/>
      <c r="WFN208" s="223"/>
      <c r="WFO208" s="223"/>
      <c r="WFP208" s="223"/>
      <c r="WFQ208" s="223"/>
      <c r="WFR208" s="223"/>
      <c r="WFS208" s="223"/>
      <c r="WFT208" s="223"/>
      <c r="WFU208" s="223"/>
      <c r="WFV208" s="223"/>
      <c r="WFW208" s="223"/>
      <c r="WFX208" s="223"/>
      <c r="WFY208" s="223"/>
      <c r="WFZ208" s="223"/>
      <c r="WGA208" s="223"/>
      <c r="WGB208" s="223"/>
      <c r="WGC208" s="223"/>
      <c r="WGD208" s="223"/>
      <c r="WGE208" s="223"/>
      <c r="WGF208" s="223"/>
      <c r="WGG208" s="223"/>
      <c r="WGH208" s="223"/>
      <c r="WGI208" s="223"/>
      <c r="WGJ208" s="223"/>
      <c r="WGK208" s="223"/>
      <c r="WGL208" s="223"/>
      <c r="WGM208" s="223"/>
      <c r="WGN208" s="223"/>
      <c r="WGO208" s="223"/>
      <c r="WGP208" s="223"/>
      <c r="WGQ208" s="223"/>
      <c r="WGR208" s="223"/>
      <c r="WGS208" s="223"/>
      <c r="WGT208" s="223"/>
      <c r="WGU208" s="223"/>
      <c r="WGV208" s="223"/>
      <c r="WGW208" s="223"/>
      <c r="WGX208" s="223"/>
      <c r="WGY208" s="223"/>
      <c r="WGZ208" s="223"/>
      <c r="WHA208" s="223"/>
      <c r="WHB208" s="223"/>
      <c r="WHC208" s="223"/>
      <c r="WHD208" s="223"/>
      <c r="WHE208" s="223"/>
      <c r="WHF208" s="223"/>
      <c r="WHG208" s="223"/>
      <c r="WHH208" s="223"/>
      <c r="WHI208" s="223"/>
      <c r="WHJ208" s="223"/>
      <c r="WHK208" s="223"/>
      <c r="WHL208" s="223"/>
      <c r="WHM208" s="223"/>
      <c r="WHN208" s="223"/>
      <c r="WHO208" s="223"/>
      <c r="WHP208" s="223"/>
      <c r="WHQ208" s="223"/>
      <c r="WHR208" s="223"/>
      <c r="WHS208" s="223"/>
      <c r="WHT208" s="223"/>
      <c r="WHU208" s="223"/>
      <c r="WHV208" s="223"/>
      <c r="WHW208" s="223"/>
      <c r="WHX208" s="223"/>
      <c r="WHY208" s="223"/>
      <c r="WHZ208" s="223"/>
      <c r="WIA208" s="223"/>
      <c r="WIB208" s="223"/>
      <c r="WIC208" s="223"/>
      <c r="WID208" s="223"/>
      <c r="WIE208" s="223"/>
      <c r="WIF208" s="223"/>
      <c r="WIG208" s="223"/>
      <c r="WIH208" s="223"/>
      <c r="WII208" s="223"/>
      <c r="WIJ208" s="223"/>
      <c r="WIK208" s="223"/>
      <c r="WIL208" s="223"/>
      <c r="WIM208" s="223"/>
      <c r="WIN208" s="223"/>
      <c r="WIO208" s="223"/>
      <c r="WIP208" s="223"/>
      <c r="WIQ208" s="223"/>
      <c r="WIR208" s="223"/>
      <c r="WIS208" s="223"/>
      <c r="WIT208" s="223"/>
      <c r="WIU208" s="223"/>
      <c r="WIV208" s="223"/>
      <c r="WIW208" s="223"/>
      <c r="WIX208" s="223"/>
      <c r="WIY208" s="223"/>
      <c r="WIZ208" s="223"/>
      <c r="WJA208" s="223"/>
      <c r="WJB208" s="223"/>
      <c r="WJC208" s="223"/>
      <c r="WJD208" s="223"/>
      <c r="WJE208" s="223"/>
      <c r="WJF208" s="223"/>
      <c r="WJG208" s="223"/>
      <c r="WJH208" s="223"/>
      <c r="WJI208" s="223"/>
      <c r="WJJ208" s="223"/>
      <c r="WJK208" s="223"/>
      <c r="WJL208" s="223"/>
      <c r="WJM208" s="223"/>
      <c r="WJN208" s="223"/>
      <c r="WJO208" s="223"/>
      <c r="WJP208" s="223"/>
      <c r="WJQ208" s="223"/>
      <c r="WJR208" s="223"/>
      <c r="WJS208" s="223"/>
      <c r="WJT208" s="223"/>
      <c r="WJU208" s="223"/>
      <c r="WJV208" s="223"/>
      <c r="WJW208" s="223"/>
      <c r="WJX208" s="223"/>
      <c r="WJY208" s="223"/>
      <c r="WJZ208" s="223"/>
      <c r="WKA208" s="223"/>
      <c r="WKB208" s="223"/>
      <c r="WKC208" s="223"/>
      <c r="WKD208" s="223"/>
      <c r="WKE208" s="223"/>
      <c r="WKF208" s="223"/>
      <c r="WKG208" s="223"/>
      <c r="WKH208" s="223"/>
      <c r="WKI208" s="223"/>
      <c r="WKJ208" s="223"/>
      <c r="WKK208" s="223"/>
      <c r="WKL208" s="223"/>
      <c r="WKM208" s="223"/>
      <c r="WKN208" s="223"/>
      <c r="WKO208" s="223"/>
      <c r="WKP208" s="223"/>
      <c r="WKQ208" s="223"/>
      <c r="WKR208" s="223"/>
      <c r="WKS208" s="223"/>
      <c r="WKT208" s="223"/>
      <c r="WKU208" s="223"/>
      <c r="WKV208" s="223"/>
      <c r="WKW208" s="223"/>
      <c r="WKX208" s="223"/>
      <c r="WKY208" s="223"/>
      <c r="WKZ208" s="223"/>
      <c r="WLA208" s="223"/>
      <c r="WLB208" s="223"/>
      <c r="WLC208" s="223"/>
      <c r="WLD208" s="223"/>
      <c r="WLE208" s="223"/>
      <c r="WLF208" s="223"/>
      <c r="WLG208" s="223"/>
      <c r="WLH208" s="223"/>
      <c r="WLI208" s="223"/>
      <c r="WLJ208" s="223"/>
      <c r="WLK208" s="223"/>
      <c r="WLL208" s="223"/>
      <c r="WLM208" s="223"/>
      <c r="WLN208" s="223"/>
      <c r="WLO208" s="223"/>
      <c r="WLP208" s="223"/>
      <c r="WLQ208" s="223"/>
      <c r="WLR208" s="223"/>
      <c r="WLS208" s="223"/>
      <c r="WLT208" s="223"/>
      <c r="WLU208" s="223"/>
      <c r="WLV208" s="223"/>
      <c r="WLW208" s="223"/>
      <c r="WLX208" s="223"/>
      <c r="WLY208" s="223"/>
      <c r="WLZ208" s="223"/>
      <c r="WMA208" s="223"/>
      <c r="WMB208" s="223"/>
      <c r="WMC208" s="223"/>
      <c r="WMD208" s="223"/>
      <c r="WME208" s="223"/>
      <c r="WMF208" s="223"/>
      <c r="WMG208" s="223"/>
      <c r="WMH208" s="223"/>
      <c r="WMI208" s="223"/>
      <c r="WMJ208" s="223"/>
      <c r="WMK208" s="223"/>
      <c r="WML208" s="223"/>
      <c r="WMM208" s="223"/>
      <c r="WMN208" s="223"/>
      <c r="WMO208" s="223"/>
      <c r="WMP208" s="223"/>
      <c r="WMQ208" s="223"/>
      <c r="WMR208" s="223"/>
      <c r="WMS208" s="223"/>
      <c r="WMT208" s="223"/>
      <c r="WMU208" s="223"/>
      <c r="WMV208" s="223"/>
      <c r="WMW208" s="223"/>
      <c r="WMX208" s="223"/>
      <c r="WMY208" s="223"/>
      <c r="WMZ208" s="223"/>
      <c r="WNA208" s="223"/>
      <c r="WNB208" s="223"/>
      <c r="WNC208" s="223"/>
      <c r="WND208" s="223"/>
      <c r="WNE208" s="223"/>
      <c r="WNF208" s="223"/>
      <c r="WNG208" s="223"/>
      <c r="WNH208" s="223"/>
      <c r="WNI208" s="223"/>
      <c r="WNJ208" s="223"/>
      <c r="WNK208" s="223"/>
      <c r="WNL208" s="223"/>
      <c r="WNM208" s="223"/>
      <c r="WNN208" s="223"/>
      <c r="WNO208" s="223"/>
      <c r="WNP208" s="223"/>
      <c r="WNQ208" s="223"/>
      <c r="WNR208" s="223"/>
      <c r="WNS208" s="223"/>
      <c r="WNT208" s="223"/>
      <c r="WNU208" s="223"/>
      <c r="WNV208" s="223"/>
      <c r="WNW208" s="223"/>
      <c r="WNX208" s="223"/>
      <c r="WNY208" s="223"/>
      <c r="WNZ208" s="223"/>
      <c r="WOA208" s="223"/>
      <c r="WOB208" s="223"/>
      <c r="WOC208" s="223"/>
      <c r="WOD208" s="223"/>
      <c r="WOE208" s="223"/>
      <c r="WOF208" s="223"/>
      <c r="WOG208" s="223"/>
      <c r="WOH208" s="223"/>
      <c r="WOI208" s="223"/>
      <c r="WOJ208" s="223"/>
      <c r="WOK208" s="223"/>
      <c r="WOL208" s="223"/>
      <c r="WOM208" s="223"/>
      <c r="WON208" s="223"/>
      <c r="WOO208" s="223"/>
      <c r="WOP208" s="223"/>
      <c r="WOQ208" s="223"/>
      <c r="WOR208" s="223"/>
      <c r="WOS208" s="223"/>
      <c r="WOT208" s="223"/>
      <c r="WOU208" s="223"/>
      <c r="WOV208" s="223"/>
      <c r="WOW208" s="223"/>
      <c r="WOX208" s="223"/>
      <c r="WOY208" s="223"/>
      <c r="WOZ208" s="223"/>
      <c r="WPA208" s="223"/>
      <c r="WPB208" s="223"/>
      <c r="WPC208" s="223"/>
      <c r="WPD208" s="223"/>
      <c r="WPE208" s="223"/>
      <c r="WPF208" s="223"/>
      <c r="WPG208" s="223"/>
      <c r="WPH208" s="223"/>
      <c r="WPI208" s="223"/>
      <c r="WPJ208" s="223"/>
      <c r="WPK208" s="223"/>
      <c r="WPL208" s="223"/>
      <c r="WPM208" s="223"/>
      <c r="WPN208" s="223"/>
      <c r="WPO208" s="223"/>
      <c r="WPP208" s="223"/>
      <c r="WPQ208" s="223"/>
      <c r="WPR208" s="223"/>
      <c r="WPS208" s="223"/>
      <c r="WPT208" s="223"/>
      <c r="WPU208" s="223"/>
      <c r="WPV208" s="223"/>
      <c r="WPW208" s="223"/>
      <c r="WPX208" s="223"/>
      <c r="WPY208" s="223"/>
      <c r="WPZ208" s="223"/>
      <c r="WQA208" s="223"/>
      <c r="WQB208" s="223"/>
      <c r="WQC208" s="223"/>
      <c r="WQD208" s="223"/>
      <c r="WQE208" s="223"/>
      <c r="WQF208" s="223"/>
      <c r="WQG208" s="223"/>
      <c r="WQH208" s="223"/>
      <c r="WQI208" s="223"/>
      <c r="WQJ208" s="223"/>
      <c r="WQK208" s="223"/>
      <c r="WQL208" s="223"/>
      <c r="WQM208" s="223"/>
      <c r="WQN208" s="223"/>
      <c r="WQO208" s="223"/>
      <c r="WQP208" s="223"/>
      <c r="WQQ208" s="223"/>
      <c r="WQR208" s="223"/>
      <c r="WQS208" s="223"/>
      <c r="WQT208" s="223"/>
      <c r="WQU208" s="223"/>
      <c r="WQV208" s="223"/>
      <c r="WQW208" s="223"/>
      <c r="WQX208" s="223"/>
      <c r="WQY208" s="223"/>
      <c r="WQZ208" s="223"/>
      <c r="WRA208" s="223"/>
      <c r="WRB208" s="223"/>
      <c r="WRC208" s="223"/>
      <c r="WRD208" s="223"/>
      <c r="WRE208" s="223"/>
      <c r="WRF208" s="223"/>
      <c r="WRG208" s="223"/>
      <c r="WRH208" s="223"/>
      <c r="WRI208" s="223"/>
      <c r="WRJ208" s="223"/>
      <c r="WRK208" s="223"/>
      <c r="WRL208" s="223"/>
      <c r="WRM208" s="223"/>
      <c r="WRN208" s="223"/>
      <c r="WRO208" s="223"/>
      <c r="WRP208" s="223"/>
      <c r="WRQ208" s="223"/>
      <c r="WRR208" s="223"/>
      <c r="WRS208" s="223"/>
      <c r="WRT208" s="223"/>
      <c r="WRU208" s="223"/>
      <c r="WRV208" s="223"/>
      <c r="WRW208" s="223"/>
      <c r="WRX208" s="223"/>
      <c r="WRY208" s="223"/>
      <c r="WRZ208" s="223"/>
      <c r="WSA208" s="223"/>
      <c r="WSB208" s="223"/>
      <c r="WSC208" s="223"/>
      <c r="WSD208" s="223"/>
      <c r="WSE208" s="223"/>
      <c r="WSF208" s="223"/>
      <c r="WSG208" s="223"/>
      <c r="WSH208" s="223"/>
      <c r="WSI208" s="223"/>
      <c r="WSJ208" s="223"/>
      <c r="WSK208" s="223"/>
      <c r="WSL208" s="223"/>
      <c r="WSM208" s="223"/>
      <c r="WSN208" s="223"/>
      <c r="WSO208" s="223"/>
      <c r="WSP208" s="223"/>
      <c r="WSQ208" s="223"/>
      <c r="WSR208" s="223"/>
      <c r="WSS208" s="223"/>
      <c r="WST208" s="223"/>
      <c r="WSU208" s="223"/>
      <c r="WSV208" s="223"/>
      <c r="WSW208" s="223"/>
      <c r="WSX208" s="223"/>
      <c r="WSY208" s="223"/>
      <c r="WSZ208" s="223"/>
      <c r="WTA208" s="223"/>
      <c r="WTB208" s="223"/>
      <c r="WTC208" s="223"/>
      <c r="WTD208" s="223"/>
      <c r="WTE208" s="223"/>
      <c r="WTF208" s="223"/>
      <c r="WTG208" s="223"/>
      <c r="WTH208" s="223"/>
      <c r="WTI208" s="223"/>
      <c r="WTJ208" s="223"/>
      <c r="WTK208" s="223"/>
      <c r="WTL208" s="223"/>
      <c r="WTM208" s="223"/>
      <c r="WTN208" s="223"/>
      <c r="WTO208" s="223"/>
      <c r="WTP208" s="223"/>
      <c r="WTQ208" s="223"/>
      <c r="WTR208" s="223"/>
      <c r="WTS208" s="223"/>
      <c r="WTT208" s="223"/>
      <c r="WTU208" s="223"/>
      <c r="WTV208" s="223"/>
      <c r="WTW208" s="223"/>
      <c r="WTX208" s="223"/>
      <c r="WTY208" s="223"/>
      <c r="WTZ208" s="223"/>
      <c r="WUA208" s="223"/>
      <c r="WUB208" s="223"/>
      <c r="WUC208" s="223"/>
      <c r="WUD208" s="223"/>
      <c r="WUE208" s="223"/>
      <c r="WUF208" s="223"/>
      <c r="WUG208" s="223"/>
      <c r="WUH208" s="223"/>
      <c r="WUI208" s="223"/>
      <c r="WUJ208" s="223"/>
      <c r="WUK208" s="223"/>
      <c r="WUL208" s="223"/>
      <c r="WUM208" s="223"/>
      <c r="WUN208" s="223"/>
      <c r="WUO208" s="223"/>
      <c r="WUP208" s="223"/>
      <c r="WUQ208" s="223"/>
      <c r="WUR208" s="223"/>
      <c r="WUS208" s="223"/>
      <c r="WUT208" s="223"/>
      <c r="WUU208" s="223"/>
      <c r="WUV208" s="223"/>
      <c r="WUW208" s="223"/>
      <c r="WUX208" s="223"/>
      <c r="WUY208" s="223"/>
      <c r="WUZ208" s="223"/>
      <c r="WVA208" s="223"/>
      <c r="WVB208" s="223"/>
      <c r="WVC208" s="223"/>
      <c r="WVD208" s="223"/>
      <c r="WVE208" s="223"/>
      <c r="WVF208" s="223"/>
      <c r="WVG208" s="223"/>
      <c r="WVH208" s="223"/>
      <c r="WVI208" s="223"/>
      <c r="WVJ208" s="223"/>
      <c r="WVK208" s="223"/>
      <c r="WVL208" s="223"/>
      <c r="WVM208" s="223"/>
      <c r="WVN208" s="223"/>
      <c r="WVO208" s="223"/>
      <c r="WVP208" s="223"/>
      <c r="WVQ208" s="223"/>
      <c r="WVR208" s="223"/>
      <c r="WVS208" s="223"/>
      <c r="WVT208" s="223"/>
      <c r="WVU208" s="223"/>
      <c r="WVV208" s="223"/>
      <c r="WVW208" s="223"/>
      <c r="WVX208" s="223"/>
      <c r="WVY208" s="223"/>
      <c r="WVZ208" s="223"/>
      <c r="WWA208" s="223"/>
      <c r="WWB208" s="223"/>
      <c r="WWC208" s="223"/>
      <c r="WWD208" s="223"/>
      <c r="WWE208" s="223"/>
      <c r="WWF208" s="223"/>
      <c r="WWG208" s="223"/>
      <c r="WWH208" s="223"/>
      <c r="WWI208" s="223"/>
      <c r="WWJ208" s="223"/>
      <c r="WWK208" s="223"/>
      <c r="WWL208" s="223"/>
      <c r="WWM208" s="223"/>
      <c r="WWN208" s="223"/>
      <c r="WWO208" s="223"/>
      <c r="WWP208" s="223"/>
      <c r="WWQ208" s="223"/>
      <c r="WWR208" s="223"/>
      <c r="WWS208" s="223"/>
      <c r="WWT208" s="223"/>
      <c r="WWU208" s="223"/>
      <c r="WWV208" s="223"/>
      <c r="WWW208" s="223"/>
      <c r="WWX208" s="223"/>
      <c r="WWY208" s="223"/>
      <c r="WWZ208" s="223"/>
      <c r="WXA208" s="223"/>
      <c r="WXB208" s="223"/>
      <c r="WXC208" s="223"/>
      <c r="WXD208" s="223"/>
      <c r="WXE208" s="223"/>
      <c r="WXF208" s="223"/>
      <c r="WXG208" s="223"/>
      <c r="WXH208" s="223"/>
      <c r="WXI208" s="223"/>
      <c r="WXJ208" s="223"/>
      <c r="WXK208" s="223"/>
      <c r="WXL208" s="223"/>
      <c r="WXM208" s="223"/>
      <c r="WXN208" s="223"/>
      <c r="WXO208" s="223"/>
      <c r="WXP208" s="223"/>
      <c r="WXQ208" s="223"/>
      <c r="WXR208" s="223"/>
      <c r="WXS208" s="223"/>
      <c r="WXT208" s="223"/>
      <c r="WXU208" s="223"/>
      <c r="WXV208" s="223"/>
      <c r="WXW208" s="223"/>
      <c r="WXX208" s="223"/>
      <c r="WXY208" s="223"/>
      <c r="WXZ208" s="223"/>
      <c r="WYA208" s="223"/>
      <c r="WYB208" s="223"/>
      <c r="WYC208" s="223"/>
      <c r="WYD208" s="223"/>
      <c r="WYE208" s="223"/>
      <c r="WYF208" s="223"/>
      <c r="WYG208" s="223"/>
      <c r="WYH208" s="223"/>
      <c r="WYI208" s="223"/>
      <c r="WYJ208" s="223"/>
      <c r="WYK208" s="223"/>
      <c r="WYL208" s="223"/>
      <c r="WYM208" s="223"/>
      <c r="WYN208" s="223"/>
      <c r="WYO208" s="223"/>
      <c r="WYP208" s="223"/>
      <c r="WYQ208" s="223"/>
      <c r="WYR208" s="223"/>
      <c r="WYS208" s="223"/>
      <c r="WYT208" s="223"/>
      <c r="WYU208" s="223"/>
      <c r="WYV208" s="223"/>
      <c r="WYW208" s="223"/>
      <c r="WYX208" s="223"/>
      <c r="WYY208" s="223"/>
      <c r="WYZ208" s="223"/>
      <c r="WZA208" s="223"/>
      <c r="WZB208" s="223"/>
      <c r="WZC208" s="223"/>
      <c r="WZD208" s="223"/>
      <c r="WZE208" s="223"/>
      <c r="WZF208" s="223"/>
      <c r="WZG208" s="223"/>
      <c r="WZH208" s="223"/>
      <c r="WZI208" s="223"/>
      <c r="WZJ208" s="223"/>
      <c r="WZK208" s="223"/>
      <c r="WZL208" s="223"/>
      <c r="WZM208" s="223"/>
      <c r="WZN208" s="223"/>
      <c r="WZO208" s="223"/>
      <c r="WZP208" s="223"/>
      <c r="WZQ208" s="223"/>
      <c r="WZR208" s="223"/>
      <c r="WZS208" s="223"/>
      <c r="WZT208" s="223"/>
      <c r="WZU208" s="223"/>
      <c r="WZV208" s="223"/>
      <c r="WZW208" s="223"/>
      <c r="WZX208" s="223"/>
      <c r="WZY208" s="223"/>
      <c r="WZZ208" s="223"/>
      <c r="XAA208" s="223"/>
      <c r="XAB208" s="223"/>
      <c r="XAC208" s="223"/>
      <c r="XAD208" s="223"/>
      <c r="XAE208" s="223"/>
      <c r="XAF208" s="223"/>
      <c r="XAG208" s="223"/>
      <c r="XAH208" s="223"/>
      <c r="XAI208" s="223"/>
      <c r="XAJ208" s="223"/>
      <c r="XAK208" s="223"/>
      <c r="XAL208" s="223"/>
      <c r="XAM208" s="223"/>
      <c r="XAN208" s="223"/>
      <c r="XAO208" s="223"/>
      <c r="XAP208" s="223"/>
      <c r="XAQ208" s="223"/>
      <c r="XAR208" s="223"/>
      <c r="XAS208" s="223"/>
      <c r="XAT208" s="223"/>
      <c r="XAU208" s="223"/>
      <c r="XAV208" s="223"/>
      <c r="XAW208" s="223"/>
      <c r="XAX208" s="223"/>
      <c r="XAY208" s="223"/>
      <c r="XAZ208" s="223"/>
      <c r="XBA208" s="223"/>
      <c r="XBB208" s="223"/>
      <c r="XBC208" s="223"/>
      <c r="XBD208" s="223"/>
      <c r="XBE208" s="223"/>
      <c r="XBF208" s="223"/>
      <c r="XBG208" s="223"/>
      <c r="XBH208" s="223"/>
      <c r="XBI208" s="223"/>
      <c r="XBJ208" s="223"/>
      <c r="XBK208" s="223"/>
      <c r="XBL208" s="223"/>
      <c r="XBM208" s="223"/>
      <c r="XBN208" s="223"/>
      <c r="XBO208" s="223"/>
      <c r="XBP208" s="223"/>
      <c r="XBQ208" s="223"/>
      <c r="XBR208" s="223"/>
      <c r="XBS208" s="223"/>
      <c r="XBT208" s="223"/>
      <c r="XBU208" s="223"/>
      <c r="XBV208" s="223"/>
      <c r="XBW208" s="223"/>
      <c r="XBX208" s="223"/>
      <c r="XBY208" s="223"/>
      <c r="XBZ208" s="223"/>
      <c r="XCA208" s="223"/>
      <c r="XCB208" s="223"/>
      <c r="XCC208" s="223"/>
      <c r="XCD208" s="223"/>
      <c r="XCE208" s="223"/>
      <c r="XCF208" s="223"/>
      <c r="XCG208" s="223"/>
      <c r="XCH208" s="223"/>
      <c r="XCI208" s="223"/>
      <c r="XCJ208" s="223"/>
      <c r="XCK208" s="223"/>
      <c r="XCL208" s="223"/>
      <c r="XCM208" s="223"/>
      <c r="XCN208" s="223"/>
      <c r="XCO208" s="223"/>
      <c r="XCP208" s="223"/>
      <c r="XCQ208" s="223"/>
      <c r="XCR208" s="223"/>
      <c r="XCS208" s="223"/>
      <c r="XCT208" s="223"/>
      <c r="XCU208" s="223"/>
      <c r="XCV208" s="223"/>
      <c r="XCW208" s="223"/>
      <c r="XCX208" s="223"/>
      <c r="XCY208" s="223"/>
      <c r="XCZ208" s="223"/>
      <c r="XDA208" s="223"/>
      <c r="XDB208" s="223"/>
      <c r="XDC208" s="223"/>
      <c r="XDD208" s="223"/>
      <c r="XDE208" s="223"/>
      <c r="XDF208" s="223"/>
      <c r="XDG208" s="223"/>
      <c r="XDH208" s="223"/>
      <c r="XDI208" s="223"/>
      <c r="XDJ208" s="223"/>
      <c r="XDK208" s="223"/>
      <c r="XDL208" s="223"/>
      <c r="XDM208" s="223"/>
      <c r="XDN208" s="223"/>
      <c r="XDO208" s="223"/>
      <c r="XDP208" s="223"/>
      <c r="XDQ208" s="223"/>
      <c r="XDR208" s="223"/>
      <c r="XDS208" s="223"/>
      <c r="XDT208" s="223"/>
      <c r="XDU208" s="223"/>
      <c r="XDV208" s="223"/>
      <c r="XDW208" s="223"/>
      <c r="XDX208" s="223"/>
    </row>
    <row r="209" spans="1:39" ht="24.9" customHeight="1">
      <c r="A209" s="254">
        <v>4</v>
      </c>
      <c r="B209" s="74">
        <v>4291005</v>
      </c>
      <c r="C209" s="75" t="s">
        <v>726</v>
      </c>
      <c r="D209" s="73">
        <f>SUM(E209:AM209)</f>
        <v>0</v>
      </c>
      <c r="E209" s="73">
        <f t="shared" ref="E209:AM209" si="129">SUMIF($B$283:$B$593,$B$5:$B$279,E$283:E$593)</f>
        <v>0</v>
      </c>
      <c r="F209" s="73">
        <f t="shared" si="129"/>
        <v>0</v>
      </c>
      <c r="G209" s="73">
        <f t="shared" si="129"/>
        <v>0</v>
      </c>
      <c r="H209" s="73">
        <f t="shared" si="129"/>
        <v>0</v>
      </c>
      <c r="I209" s="73">
        <f t="shared" si="129"/>
        <v>0</v>
      </c>
      <c r="J209" s="73">
        <f t="shared" si="129"/>
        <v>0</v>
      </c>
      <c r="K209" s="73">
        <f t="shared" si="129"/>
        <v>0</v>
      </c>
      <c r="L209" s="73">
        <f t="shared" si="129"/>
        <v>0</v>
      </c>
      <c r="M209" s="73">
        <f t="shared" si="129"/>
        <v>0</v>
      </c>
      <c r="N209" s="73">
        <f t="shared" si="129"/>
        <v>0</v>
      </c>
      <c r="O209" s="73">
        <f t="shared" si="129"/>
        <v>0</v>
      </c>
      <c r="P209" s="73">
        <f t="shared" si="129"/>
        <v>0</v>
      </c>
      <c r="Q209" s="73">
        <f t="shared" si="129"/>
        <v>0</v>
      </c>
      <c r="R209" s="73">
        <f t="shared" si="129"/>
        <v>0</v>
      </c>
      <c r="S209" s="73">
        <f t="shared" si="129"/>
        <v>0</v>
      </c>
      <c r="T209" s="73">
        <f t="shared" si="129"/>
        <v>0</v>
      </c>
      <c r="U209" s="73">
        <f t="shared" si="129"/>
        <v>0</v>
      </c>
      <c r="V209" s="73">
        <f t="shared" si="129"/>
        <v>0</v>
      </c>
      <c r="W209" s="73">
        <f t="shared" si="129"/>
        <v>0</v>
      </c>
      <c r="X209" s="73">
        <f t="shared" si="129"/>
        <v>0</v>
      </c>
      <c r="Y209" s="73">
        <f t="shared" si="129"/>
        <v>0</v>
      </c>
      <c r="Z209" s="73">
        <f t="shared" si="129"/>
        <v>0</v>
      </c>
      <c r="AA209" s="73">
        <f t="shared" si="129"/>
        <v>0</v>
      </c>
      <c r="AB209" s="73">
        <f t="shared" si="129"/>
        <v>0</v>
      </c>
      <c r="AC209" s="73">
        <f t="shared" si="129"/>
        <v>0</v>
      </c>
      <c r="AD209" s="73">
        <f t="shared" si="129"/>
        <v>0</v>
      </c>
      <c r="AE209" s="73">
        <f t="shared" si="129"/>
        <v>0</v>
      </c>
      <c r="AF209" s="73">
        <f t="shared" si="129"/>
        <v>0</v>
      </c>
      <c r="AG209" s="73">
        <f t="shared" si="129"/>
        <v>0</v>
      </c>
      <c r="AH209" s="73">
        <f t="shared" si="129"/>
        <v>0</v>
      </c>
      <c r="AI209" s="73">
        <f t="shared" si="129"/>
        <v>0</v>
      </c>
      <c r="AJ209" s="73">
        <f t="shared" si="129"/>
        <v>0</v>
      </c>
      <c r="AK209" s="73">
        <f t="shared" si="129"/>
        <v>0</v>
      </c>
      <c r="AL209" s="73">
        <f t="shared" si="129"/>
        <v>0</v>
      </c>
      <c r="AM209" s="73">
        <f t="shared" si="129"/>
        <v>0</v>
      </c>
    </row>
    <row r="210" spans="1:39" ht="24.9" customHeight="1">
      <c r="A210" s="254" t="s">
        <v>652</v>
      </c>
      <c r="B210" s="92"/>
      <c r="C210" s="93" t="s">
        <v>537</v>
      </c>
      <c r="D210" s="94">
        <v>0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0</v>
      </c>
      <c r="R210" s="94">
        <v>0</v>
      </c>
      <c r="S210" s="94">
        <v>0</v>
      </c>
      <c r="T210" s="94">
        <v>0</v>
      </c>
      <c r="U210" s="94">
        <v>0</v>
      </c>
      <c r="V210" s="94">
        <v>0</v>
      </c>
      <c r="W210" s="94">
        <v>0</v>
      </c>
      <c r="X210" s="94">
        <v>0</v>
      </c>
      <c r="Y210" s="94">
        <v>0</v>
      </c>
      <c r="Z210" s="94">
        <v>0</v>
      </c>
      <c r="AA210" s="94">
        <v>0</v>
      </c>
      <c r="AB210" s="94">
        <v>0</v>
      </c>
      <c r="AC210" s="94">
        <v>0</v>
      </c>
      <c r="AD210" s="94">
        <v>0</v>
      </c>
      <c r="AE210" s="94">
        <v>0</v>
      </c>
      <c r="AF210" s="94">
        <v>0</v>
      </c>
      <c r="AG210" s="94">
        <v>0</v>
      </c>
      <c r="AH210" s="94">
        <v>0</v>
      </c>
      <c r="AI210" s="94">
        <v>0</v>
      </c>
      <c r="AJ210" s="94">
        <v>0</v>
      </c>
      <c r="AK210" s="94">
        <v>0</v>
      </c>
      <c r="AL210" s="94">
        <v>0</v>
      </c>
      <c r="AM210" s="94">
        <v>0</v>
      </c>
    </row>
    <row r="211" spans="1:39" ht="24.9" customHeight="1">
      <c r="A211" s="254" t="s">
        <v>652</v>
      </c>
      <c r="B211" s="100" t="s">
        <v>173</v>
      </c>
      <c r="C211" s="101"/>
      <c r="D211" s="102">
        <f t="shared" ref="D211:AM211" si="130">+D49+D51+D53+D69+D72+D84+D88+D95+D115+D163+D167+D176+D179+D182+D184+D194+D197+D199+D201+D204+D206+D208+D210</f>
        <v>0</v>
      </c>
      <c r="E211" s="102">
        <f t="shared" si="130"/>
        <v>0</v>
      </c>
      <c r="F211" s="102">
        <f t="shared" si="130"/>
        <v>0</v>
      </c>
      <c r="G211" s="102">
        <f t="shared" si="130"/>
        <v>0</v>
      </c>
      <c r="H211" s="102">
        <f t="shared" si="130"/>
        <v>0</v>
      </c>
      <c r="I211" s="102">
        <f t="shared" si="130"/>
        <v>0</v>
      </c>
      <c r="J211" s="102">
        <f t="shared" si="130"/>
        <v>0</v>
      </c>
      <c r="K211" s="102">
        <f t="shared" si="130"/>
        <v>0</v>
      </c>
      <c r="L211" s="102">
        <f t="shared" si="130"/>
        <v>0</v>
      </c>
      <c r="M211" s="102">
        <f t="shared" si="130"/>
        <v>0</v>
      </c>
      <c r="N211" s="102">
        <f t="shared" si="130"/>
        <v>0</v>
      </c>
      <c r="O211" s="102">
        <f t="shared" si="130"/>
        <v>0</v>
      </c>
      <c r="P211" s="102">
        <f t="shared" si="130"/>
        <v>0</v>
      </c>
      <c r="Q211" s="102">
        <f t="shared" si="130"/>
        <v>0</v>
      </c>
      <c r="R211" s="102">
        <f t="shared" si="130"/>
        <v>0</v>
      </c>
      <c r="S211" s="102">
        <f t="shared" si="130"/>
        <v>0</v>
      </c>
      <c r="T211" s="102">
        <f t="shared" si="130"/>
        <v>0</v>
      </c>
      <c r="U211" s="102">
        <f t="shared" si="130"/>
        <v>0</v>
      </c>
      <c r="V211" s="102">
        <f t="shared" si="130"/>
        <v>0</v>
      </c>
      <c r="W211" s="102">
        <f t="shared" si="130"/>
        <v>0</v>
      </c>
      <c r="X211" s="102">
        <f t="shared" si="130"/>
        <v>0</v>
      </c>
      <c r="Y211" s="102">
        <f t="shared" si="130"/>
        <v>0</v>
      </c>
      <c r="Z211" s="102">
        <f t="shared" si="130"/>
        <v>0</v>
      </c>
      <c r="AA211" s="102">
        <f t="shared" si="130"/>
        <v>0</v>
      </c>
      <c r="AB211" s="102">
        <f t="shared" si="130"/>
        <v>0</v>
      </c>
      <c r="AC211" s="102">
        <f t="shared" si="130"/>
        <v>0</v>
      </c>
      <c r="AD211" s="102">
        <f t="shared" si="130"/>
        <v>0</v>
      </c>
      <c r="AE211" s="102">
        <f t="shared" si="130"/>
        <v>0</v>
      </c>
      <c r="AF211" s="102">
        <f t="shared" si="130"/>
        <v>0</v>
      </c>
      <c r="AG211" s="102">
        <f t="shared" si="130"/>
        <v>0</v>
      </c>
      <c r="AH211" s="102">
        <f t="shared" si="130"/>
        <v>0</v>
      </c>
      <c r="AI211" s="102">
        <f t="shared" si="130"/>
        <v>0</v>
      </c>
      <c r="AJ211" s="102">
        <f t="shared" si="130"/>
        <v>0</v>
      </c>
      <c r="AK211" s="102">
        <f t="shared" si="130"/>
        <v>0</v>
      </c>
      <c r="AL211" s="102">
        <f t="shared" si="130"/>
        <v>0</v>
      </c>
      <c r="AM211" s="102">
        <f t="shared" si="130"/>
        <v>0</v>
      </c>
    </row>
    <row r="212" spans="1:39" ht="24.9" customHeight="1">
      <c r="A212" s="254" t="s">
        <v>652</v>
      </c>
      <c r="B212" s="103" t="s">
        <v>174</v>
      </c>
      <c r="C212" s="104"/>
      <c r="D212" s="105">
        <f t="shared" ref="D212:AM212" si="131">+D48-D211</f>
        <v>0</v>
      </c>
      <c r="E212" s="105">
        <f t="shared" si="131"/>
        <v>0</v>
      </c>
      <c r="F212" s="105">
        <f t="shared" si="131"/>
        <v>0</v>
      </c>
      <c r="G212" s="105">
        <f t="shared" si="131"/>
        <v>0</v>
      </c>
      <c r="H212" s="105">
        <f t="shared" si="131"/>
        <v>0</v>
      </c>
      <c r="I212" s="105">
        <f t="shared" si="131"/>
        <v>0</v>
      </c>
      <c r="J212" s="105">
        <f t="shared" si="131"/>
        <v>0</v>
      </c>
      <c r="K212" s="105">
        <f t="shared" si="131"/>
        <v>0</v>
      </c>
      <c r="L212" s="105">
        <f t="shared" si="131"/>
        <v>0</v>
      </c>
      <c r="M212" s="105">
        <f t="shared" si="131"/>
        <v>0</v>
      </c>
      <c r="N212" s="105">
        <f t="shared" si="131"/>
        <v>0</v>
      </c>
      <c r="O212" s="105">
        <f t="shared" si="131"/>
        <v>0</v>
      </c>
      <c r="P212" s="105">
        <f t="shared" si="131"/>
        <v>0</v>
      </c>
      <c r="Q212" s="105">
        <f t="shared" si="131"/>
        <v>0</v>
      </c>
      <c r="R212" s="105">
        <f t="shared" si="131"/>
        <v>0</v>
      </c>
      <c r="S212" s="105">
        <f t="shared" si="131"/>
        <v>0</v>
      </c>
      <c r="T212" s="105">
        <f t="shared" si="131"/>
        <v>0</v>
      </c>
      <c r="U212" s="105">
        <f t="shared" si="131"/>
        <v>0</v>
      </c>
      <c r="V212" s="105">
        <f t="shared" si="131"/>
        <v>0</v>
      </c>
      <c r="W212" s="105">
        <f t="shared" si="131"/>
        <v>0</v>
      </c>
      <c r="X212" s="105">
        <f t="shared" si="131"/>
        <v>0</v>
      </c>
      <c r="Y212" s="105">
        <f t="shared" si="131"/>
        <v>0</v>
      </c>
      <c r="Z212" s="105">
        <f t="shared" si="131"/>
        <v>0</v>
      </c>
      <c r="AA212" s="105">
        <f t="shared" si="131"/>
        <v>0</v>
      </c>
      <c r="AB212" s="105">
        <f t="shared" si="131"/>
        <v>0</v>
      </c>
      <c r="AC212" s="105">
        <f t="shared" si="131"/>
        <v>0</v>
      </c>
      <c r="AD212" s="105">
        <f t="shared" si="131"/>
        <v>0</v>
      </c>
      <c r="AE212" s="105">
        <f t="shared" si="131"/>
        <v>0</v>
      </c>
      <c r="AF212" s="105">
        <f t="shared" si="131"/>
        <v>0</v>
      </c>
      <c r="AG212" s="105">
        <f t="shared" si="131"/>
        <v>0</v>
      </c>
      <c r="AH212" s="105">
        <f t="shared" si="131"/>
        <v>0</v>
      </c>
      <c r="AI212" s="105">
        <f t="shared" si="131"/>
        <v>0</v>
      </c>
      <c r="AJ212" s="105">
        <f t="shared" si="131"/>
        <v>0</v>
      </c>
      <c r="AK212" s="105">
        <f t="shared" si="131"/>
        <v>0</v>
      </c>
      <c r="AL212" s="105">
        <f t="shared" si="131"/>
        <v>0</v>
      </c>
      <c r="AM212" s="105">
        <f t="shared" si="131"/>
        <v>0</v>
      </c>
    </row>
    <row r="213" spans="1:39" ht="24.9" customHeight="1">
      <c r="A213" s="254" t="s">
        <v>652</v>
      </c>
      <c r="B213" s="83"/>
      <c r="C213" s="84" t="s">
        <v>175</v>
      </c>
      <c r="D213" s="85">
        <f>+D214+D218</f>
        <v>0</v>
      </c>
      <c r="E213" s="85">
        <f>+E214+E218</f>
        <v>0</v>
      </c>
      <c r="F213" s="85">
        <f>+F214+F218</f>
        <v>0</v>
      </c>
      <c r="G213" s="85">
        <f t="shared" ref="G213:AM213" si="132">+G214+G218</f>
        <v>0</v>
      </c>
      <c r="H213" s="85">
        <f t="shared" si="132"/>
        <v>0</v>
      </c>
      <c r="I213" s="85">
        <f t="shared" si="132"/>
        <v>0</v>
      </c>
      <c r="J213" s="85">
        <f t="shared" si="132"/>
        <v>0</v>
      </c>
      <c r="K213" s="85">
        <f t="shared" si="132"/>
        <v>0</v>
      </c>
      <c r="L213" s="85">
        <f t="shared" si="132"/>
        <v>0</v>
      </c>
      <c r="M213" s="85">
        <f t="shared" si="132"/>
        <v>0</v>
      </c>
      <c r="N213" s="85">
        <f t="shared" si="132"/>
        <v>0</v>
      </c>
      <c r="O213" s="85">
        <f t="shared" si="132"/>
        <v>0</v>
      </c>
      <c r="P213" s="85">
        <f t="shared" si="132"/>
        <v>0</v>
      </c>
      <c r="Q213" s="85">
        <f t="shared" si="132"/>
        <v>0</v>
      </c>
      <c r="R213" s="85">
        <f t="shared" si="132"/>
        <v>0</v>
      </c>
      <c r="S213" s="85">
        <f t="shared" si="132"/>
        <v>0</v>
      </c>
      <c r="T213" s="85">
        <f t="shared" si="132"/>
        <v>0</v>
      </c>
      <c r="U213" s="85">
        <f t="shared" si="132"/>
        <v>0</v>
      </c>
      <c r="V213" s="85">
        <f t="shared" si="132"/>
        <v>0</v>
      </c>
      <c r="W213" s="85">
        <f t="shared" si="132"/>
        <v>0</v>
      </c>
      <c r="X213" s="85">
        <f t="shared" si="132"/>
        <v>0</v>
      </c>
      <c r="Y213" s="85">
        <f t="shared" si="132"/>
        <v>0</v>
      </c>
      <c r="Z213" s="85">
        <f t="shared" si="132"/>
        <v>0</v>
      </c>
      <c r="AA213" s="85">
        <f t="shared" si="132"/>
        <v>0</v>
      </c>
      <c r="AB213" s="85">
        <f t="shared" si="132"/>
        <v>0</v>
      </c>
      <c r="AC213" s="85">
        <f t="shared" si="132"/>
        <v>0</v>
      </c>
      <c r="AD213" s="85">
        <f t="shared" si="132"/>
        <v>0</v>
      </c>
      <c r="AE213" s="85">
        <f t="shared" si="132"/>
        <v>0</v>
      </c>
      <c r="AF213" s="85">
        <f t="shared" si="132"/>
        <v>0</v>
      </c>
      <c r="AG213" s="85">
        <f t="shared" si="132"/>
        <v>0</v>
      </c>
      <c r="AH213" s="85">
        <f t="shared" si="132"/>
        <v>0</v>
      </c>
      <c r="AI213" s="85">
        <f t="shared" si="132"/>
        <v>0</v>
      </c>
      <c r="AJ213" s="85">
        <f t="shared" si="132"/>
        <v>0</v>
      </c>
      <c r="AK213" s="85">
        <f t="shared" si="132"/>
        <v>0</v>
      </c>
      <c r="AL213" s="85">
        <f t="shared" si="132"/>
        <v>0</v>
      </c>
      <c r="AM213" s="85">
        <f t="shared" si="132"/>
        <v>0</v>
      </c>
    </row>
    <row r="214" spans="1:39" ht="24.9" customHeight="1">
      <c r="A214" s="254" t="s">
        <v>652</v>
      </c>
      <c r="B214" s="106"/>
      <c r="C214" s="107" t="s">
        <v>176</v>
      </c>
      <c r="D214" s="108">
        <f>SUM(D215:D217)</f>
        <v>0</v>
      </c>
      <c r="E214" s="108">
        <f t="shared" ref="E214:AM214" si="133">SUM(E215:E217)</f>
        <v>0</v>
      </c>
      <c r="F214" s="108">
        <f t="shared" si="133"/>
        <v>0</v>
      </c>
      <c r="G214" s="108">
        <f t="shared" si="133"/>
        <v>0</v>
      </c>
      <c r="H214" s="108">
        <f t="shared" si="133"/>
        <v>0</v>
      </c>
      <c r="I214" s="108">
        <f t="shared" si="133"/>
        <v>0</v>
      </c>
      <c r="J214" s="108">
        <f t="shared" si="133"/>
        <v>0</v>
      </c>
      <c r="K214" s="108">
        <f t="shared" si="133"/>
        <v>0</v>
      </c>
      <c r="L214" s="108">
        <f t="shared" si="133"/>
        <v>0</v>
      </c>
      <c r="M214" s="108">
        <f t="shared" si="133"/>
        <v>0</v>
      </c>
      <c r="N214" s="108">
        <f t="shared" si="133"/>
        <v>0</v>
      </c>
      <c r="O214" s="108">
        <f t="shared" si="133"/>
        <v>0</v>
      </c>
      <c r="P214" s="108">
        <f t="shared" si="133"/>
        <v>0</v>
      </c>
      <c r="Q214" s="108">
        <f t="shared" si="133"/>
        <v>0</v>
      </c>
      <c r="R214" s="108">
        <f t="shared" si="133"/>
        <v>0</v>
      </c>
      <c r="S214" s="108">
        <f t="shared" si="133"/>
        <v>0</v>
      </c>
      <c r="T214" s="108">
        <f t="shared" si="133"/>
        <v>0</v>
      </c>
      <c r="U214" s="108">
        <f t="shared" si="133"/>
        <v>0</v>
      </c>
      <c r="V214" s="108">
        <f t="shared" si="133"/>
        <v>0</v>
      </c>
      <c r="W214" s="108">
        <f t="shared" si="133"/>
        <v>0</v>
      </c>
      <c r="X214" s="108">
        <f t="shared" si="133"/>
        <v>0</v>
      </c>
      <c r="Y214" s="108">
        <f t="shared" si="133"/>
        <v>0</v>
      </c>
      <c r="Z214" s="108">
        <f t="shared" si="133"/>
        <v>0</v>
      </c>
      <c r="AA214" s="108">
        <f t="shared" si="133"/>
        <v>0</v>
      </c>
      <c r="AB214" s="108">
        <f t="shared" si="133"/>
        <v>0</v>
      </c>
      <c r="AC214" s="108">
        <f t="shared" si="133"/>
        <v>0</v>
      </c>
      <c r="AD214" s="108">
        <f t="shared" si="133"/>
        <v>0</v>
      </c>
      <c r="AE214" s="108">
        <f t="shared" si="133"/>
        <v>0</v>
      </c>
      <c r="AF214" s="108">
        <f t="shared" si="133"/>
        <v>0</v>
      </c>
      <c r="AG214" s="108">
        <f t="shared" si="133"/>
        <v>0</v>
      </c>
      <c r="AH214" s="108">
        <f t="shared" si="133"/>
        <v>0</v>
      </c>
      <c r="AI214" s="108">
        <f t="shared" si="133"/>
        <v>0</v>
      </c>
      <c r="AJ214" s="108">
        <f t="shared" si="133"/>
        <v>0</v>
      </c>
      <c r="AK214" s="108">
        <f t="shared" si="133"/>
        <v>0</v>
      </c>
      <c r="AL214" s="108">
        <f t="shared" si="133"/>
        <v>0</v>
      </c>
      <c r="AM214" s="108">
        <f t="shared" si="133"/>
        <v>0</v>
      </c>
    </row>
    <row r="215" spans="1:39" ht="24.9" customHeight="1">
      <c r="A215" s="254">
        <v>4</v>
      </c>
      <c r="B215" s="74">
        <v>4211001</v>
      </c>
      <c r="C215" s="75" t="s">
        <v>177</v>
      </c>
      <c r="D215" s="73">
        <f>SUM(E215:AM215)</f>
        <v>0</v>
      </c>
      <c r="E215" s="73">
        <f t="shared" ref="E215:N217" si="134">SUMIF($B$283:$B$593,$B$5:$B$279,E$283:E$593)</f>
        <v>0</v>
      </c>
      <c r="F215" s="73">
        <f t="shared" si="134"/>
        <v>0</v>
      </c>
      <c r="G215" s="73">
        <f t="shared" si="134"/>
        <v>0</v>
      </c>
      <c r="H215" s="73">
        <f t="shared" si="134"/>
        <v>0</v>
      </c>
      <c r="I215" s="73">
        <f t="shared" si="134"/>
        <v>0</v>
      </c>
      <c r="J215" s="73">
        <f t="shared" si="134"/>
        <v>0</v>
      </c>
      <c r="K215" s="73">
        <f t="shared" si="134"/>
        <v>0</v>
      </c>
      <c r="L215" s="73">
        <f t="shared" si="134"/>
        <v>0</v>
      </c>
      <c r="M215" s="73">
        <f t="shared" si="134"/>
        <v>0</v>
      </c>
      <c r="N215" s="73">
        <f t="shared" si="134"/>
        <v>0</v>
      </c>
      <c r="O215" s="73">
        <f t="shared" ref="O215:X217" si="135">SUMIF($B$283:$B$593,$B$5:$B$279,O$283:O$593)</f>
        <v>0</v>
      </c>
      <c r="P215" s="73">
        <f t="shared" si="135"/>
        <v>0</v>
      </c>
      <c r="Q215" s="73">
        <f t="shared" si="135"/>
        <v>0</v>
      </c>
      <c r="R215" s="73">
        <f t="shared" si="135"/>
        <v>0</v>
      </c>
      <c r="S215" s="73">
        <f t="shared" si="135"/>
        <v>0</v>
      </c>
      <c r="T215" s="73">
        <f t="shared" si="135"/>
        <v>0</v>
      </c>
      <c r="U215" s="73">
        <f t="shared" si="135"/>
        <v>0</v>
      </c>
      <c r="V215" s="73">
        <f t="shared" si="135"/>
        <v>0</v>
      </c>
      <c r="W215" s="73">
        <f t="shared" si="135"/>
        <v>0</v>
      </c>
      <c r="X215" s="73">
        <f t="shared" si="135"/>
        <v>0</v>
      </c>
      <c r="Y215" s="73">
        <f t="shared" ref="Y215:AM217" si="136">SUMIF($B$283:$B$593,$B$5:$B$279,Y$283:Y$593)</f>
        <v>0</v>
      </c>
      <c r="Z215" s="73">
        <f t="shared" si="136"/>
        <v>0</v>
      </c>
      <c r="AA215" s="73">
        <f t="shared" si="136"/>
        <v>0</v>
      </c>
      <c r="AB215" s="73">
        <f t="shared" si="136"/>
        <v>0</v>
      </c>
      <c r="AC215" s="73">
        <f t="shared" si="136"/>
        <v>0</v>
      </c>
      <c r="AD215" s="73">
        <f t="shared" si="136"/>
        <v>0</v>
      </c>
      <c r="AE215" s="73">
        <f t="shared" si="136"/>
        <v>0</v>
      </c>
      <c r="AF215" s="73">
        <f t="shared" si="136"/>
        <v>0</v>
      </c>
      <c r="AG215" s="73">
        <f t="shared" si="136"/>
        <v>0</v>
      </c>
      <c r="AH215" s="73">
        <f t="shared" si="136"/>
        <v>0</v>
      </c>
      <c r="AI215" s="73">
        <f t="shared" si="136"/>
        <v>0</v>
      </c>
      <c r="AJ215" s="73">
        <f t="shared" si="136"/>
        <v>0</v>
      </c>
      <c r="AK215" s="73">
        <f t="shared" si="136"/>
        <v>0</v>
      </c>
      <c r="AL215" s="73">
        <f t="shared" si="136"/>
        <v>0</v>
      </c>
      <c r="AM215" s="73">
        <f t="shared" si="136"/>
        <v>0</v>
      </c>
    </row>
    <row r="216" spans="1:39" ht="24.9" customHeight="1">
      <c r="A216" s="254">
        <v>4</v>
      </c>
      <c r="B216" s="74">
        <v>4211002</v>
      </c>
      <c r="C216" s="75" t="s">
        <v>178</v>
      </c>
      <c r="D216" s="73">
        <f>SUM(E216:AM216)</f>
        <v>0</v>
      </c>
      <c r="E216" s="73">
        <f t="shared" si="134"/>
        <v>0</v>
      </c>
      <c r="F216" s="73">
        <f t="shared" si="134"/>
        <v>0</v>
      </c>
      <c r="G216" s="73">
        <f t="shared" si="134"/>
        <v>0</v>
      </c>
      <c r="H216" s="73">
        <f t="shared" si="134"/>
        <v>0</v>
      </c>
      <c r="I216" s="73">
        <f t="shared" si="134"/>
        <v>0</v>
      </c>
      <c r="J216" s="73">
        <f t="shared" si="134"/>
        <v>0</v>
      </c>
      <c r="K216" s="73">
        <f t="shared" si="134"/>
        <v>0</v>
      </c>
      <c r="L216" s="73">
        <f t="shared" si="134"/>
        <v>0</v>
      </c>
      <c r="M216" s="73">
        <f t="shared" si="134"/>
        <v>0</v>
      </c>
      <c r="N216" s="73">
        <f t="shared" si="134"/>
        <v>0</v>
      </c>
      <c r="O216" s="73">
        <f t="shared" si="135"/>
        <v>0</v>
      </c>
      <c r="P216" s="73">
        <f t="shared" si="135"/>
        <v>0</v>
      </c>
      <c r="Q216" s="73">
        <f t="shared" si="135"/>
        <v>0</v>
      </c>
      <c r="R216" s="73">
        <f t="shared" si="135"/>
        <v>0</v>
      </c>
      <c r="S216" s="73">
        <f t="shared" si="135"/>
        <v>0</v>
      </c>
      <c r="T216" s="73">
        <f t="shared" si="135"/>
        <v>0</v>
      </c>
      <c r="U216" s="73">
        <f t="shared" si="135"/>
        <v>0</v>
      </c>
      <c r="V216" s="73">
        <f t="shared" si="135"/>
        <v>0</v>
      </c>
      <c r="W216" s="73">
        <f t="shared" si="135"/>
        <v>0</v>
      </c>
      <c r="X216" s="73">
        <f t="shared" si="135"/>
        <v>0</v>
      </c>
      <c r="Y216" s="73">
        <f t="shared" si="136"/>
        <v>0</v>
      </c>
      <c r="Z216" s="73">
        <f t="shared" si="136"/>
        <v>0</v>
      </c>
      <c r="AA216" s="73">
        <f t="shared" si="136"/>
        <v>0</v>
      </c>
      <c r="AB216" s="73">
        <f t="shared" si="136"/>
        <v>0</v>
      </c>
      <c r="AC216" s="73">
        <f t="shared" si="136"/>
        <v>0</v>
      </c>
      <c r="AD216" s="73">
        <f t="shared" si="136"/>
        <v>0</v>
      </c>
      <c r="AE216" s="73">
        <f t="shared" si="136"/>
        <v>0</v>
      </c>
      <c r="AF216" s="73">
        <f t="shared" si="136"/>
        <v>0</v>
      </c>
      <c r="AG216" s="73">
        <f t="shared" si="136"/>
        <v>0</v>
      </c>
      <c r="AH216" s="73">
        <f t="shared" si="136"/>
        <v>0</v>
      </c>
      <c r="AI216" s="73">
        <f t="shared" si="136"/>
        <v>0</v>
      </c>
      <c r="AJ216" s="73">
        <f t="shared" si="136"/>
        <v>0</v>
      </c>
      <c r="AK216" s="73">
        <f t="shared" si="136"/>
        <v>0</v>
      </c>
      <c r="AL216" s="73">
        <f t="shared" si="136"/>
        <v>0</v>
      </c>
      <c r="AM216" s="73">
        <f t="shared" si="136"/>
        <v>0</v>
      </c>
    </row>
    <row r="217" spans="1:39" ht="24.9" customHeight="1">
      <c r="A217" s="254">
        <v>4</v>
      </c>
      <c r="B217" s="74">
        <v>4211003</v>
      </c>
      <c r="C217" s="75" t="s">
        <v>538</v>
      </c>
      <c r="D217" s="73">
        <f>SUM(E217:AM217)</f>
        <v>0</v>
      </c>
      <c r="E217" s="73">
        <f t="shared" si="134"/>
        <v>0</v>
      </c>
      <c r="F217" s="73">
        <f t="shared" si="134"/>
        <v>0</v>
      </c>
      <c r="G217" s="73">
        <f t="shared" si="134"/>
        <v>0</v>
      </c>
      <c r="H217" s="73">
        <f t="shared" si="134"/>
        <v>0</v>
      </c>
      <c r="I217" s="73">
        <f t="shared" si="134"/>
        <v>0</v>
      </c>
      <c r="J217" s="73">
        <f t="shared" si="134"/>
        <v>0</v>
      </c>
      <c r="K217" s="73">
        <f t="shared" si="134"/>
        <v>0</v>
      </c>
      <c r="L217" s="73">
        <f t="shared" si="134"/>
        <v>0</v>
      </c>
      <c r="M217" s="73">
        <f t="shared" si="134"/>
        <v>0</v>
      </c>
      <c r="N217" s="73">
        <f t="shared" si="134"/>
        <v>0</v>
      </c>
      <c r="O217" s="73">
        <f t="shared" si="135"/>
        <v>0</v>
      </c>
      <c r="P217" s="73">
        <f t="shared" si="135"/>
        <v>0</v>
      </c>
      <c r="Q217" s="73">
        <f t="shared" si="135"/>
        <v>0</v>
      </c>
      <c r="R217" s="73">
        <f t="shared" si="135"/>
        <v>0</v>
      </c>
      <c r="S217" s="73">
        <f t="shared" si="135"/>
        <v>0</v>
      </c>
      <c r="T217" s="73">
        <f t="shared" si="135"/>
        <v>0</v>
      </c>
      <c r="U217" s="73">
        <f t="shared" si="135"/>
        <v>0</v>
      </c>
      <c r="V217" s="73">
        <f t="shared" si="135"/>
        <v>0</v>
      </c>
      <c r="W217" s="73">
        <f t="shared" si="135"/>
        <v>0</v>
      </c>
      <c r="X217" s="73">
        <f t="shared" si="135"/>
        <v>0</v>
      </c>
      <c r="Y217" s="73">
        <f t="shared" si="136"/>
        <v>0</v>
      </c>
      <c r="Z217" s="73">
        <f t="shared" si="136"/>
        <v>0</v>
      </c>
      <c r="AA217" s="73">
        <f t="shared" si="136"/>
        <v>0</v>
      </c>
      <c r="AB217" s="73">
        <f t="shared" si="136"/>
        <v>0</v>
      </c>
      <c r="AC217" s="73">
        <f t="shared" si="136"/>
        <v>0</v>
      </c>
      <c r="AD217" s="73">
        <f t="shared" si="136"/>
        <v>0</v>
      </c>
      <c r="AE217" s="73">
        <f t="shared" si="136"/>
        <v>0</v>
      </c>
      <c r="AF217" s="73">
        <f t="shared" si="136"/>
        <v>0</v>
      </c>
      <c r="AG217" s="73">
        <f t="shared" si="136"/>
        <v>0</v>
      </c>
      <c r="AH217" s="73">
        <f t="shared" si="136"/>
        <v>0</v>
      </c>
      <c r="AI217" s="73">
        <f t="shared" si="136"/>
        <v>0</v>
      </c>
      <c r="AJ217" s="73">
        <f t="shared" si="136"/>
        <v>0</v>
      </c>
      <c r="AK217" s="73">
        <f t="shared" si="136"/>
        <v>0</v>
      </c>
      <c r="AL217" s="73">
        <f t="shared" si="136"/>
        <v>0</v>
      </c>
      <c r="AM217" s="73">
        <f t="shared" si="136"/>
        <v>0</v>
      </c>
    </row>
    <row r="218" spans="1:39" ht="24.9" customHeight="1">
      <c r="A218" s="254" t="s">
        <v>652</v>
      </c>
      <c r="B218" s="106"/>
      <c r="C218" s="107" t="s">
        <v>179</v>
      </c>
      <c r="D218" s="108">
        <f t="shared" ref="D218:AM218" si="137">SUM(D219:D237)</f>
        <v>0</v>
      </c>
      <c r="E218" s="108">
        <f t="shared" si="137"/>
        <v>0</v>
      </c>
      <c r="F218" s="108">
        <f t="shared" si="137"/>
        <v>0</v>
      </c>
      <c r="G218" s="108">
        <f t="shared" si="137"/>
        <v>0</v>
      </c>
      <c r="H218" s="108">
        <f t="shared" si="137"/>
        <v>0</v>
      </c>
      <c r="I218" s="108">
        <f t="shared" si="137"/>
        <v>0</v>
      </c>
      <c r="J218" s="108">
        <f t="shared" si="137"/>
        <v>0</v>
      </c>
      <c r="K218" s="108">
        <f t="shared" si="137"/>
        <v>0</v>
      </c>
      <c r="L218" s="108">
        <f t="shared" si="137"/>
        <v>0</v>
      </c>
      <c r="M218" s="108">
        <f t="shared" si="137"/>
        <v>0</v>
      </c>
      <c r="N218" s="108">
        <f t="shared" si="137"/>
        <v>0</v>
      </c>
      <c r="O218" s="108">
        <f t="shared" si="137"/>
        <v>0</v>
      </c>
      <c r="P218" s="108">
        <f t="shared" si="137"/>
        <v>0</v>
      </c>
      <c r="Q218" s="108">
        <f t="shared" si="137"/>
        <v>0</v>
      </c>
      <c r="R218" s="108">
        <f t="shared" si="137"/>
        <v>0</v>
      </c>
      <c r="S218" s="108">
        <f t="shared" si="137"/>
        <v>0</v>
      </c>
      <c r="T218" s="108">
        <f t="shared" si="137"/>
        <v>0</v>
      </c>
      <c r="U218" s="108">
        <f t="shared" si="137"/>
        <v>0</v>
      </c>
      <c r="V218" s="108">
        <f t="shared" si="137"/>
        <v>0</v>
      </c>
      <c r="W218" s="108">
        <f t="shared" si="137"/>
        <v>0</v>
      </c>
      <c r="X218" s="108">
        <f t="shared" si="137"/>
        <v>0</v>
      </c>
      <c r="Y218" s="108">
        <f t="shared" si="137"/>
        <v>0</v>
      </c>
      <c r="Z218" s="108">
        <f t="shared" si="137"/>
        <v>0</v>
      </c>
      <c r="AA218" s="108">
        <f t="shared" si="137"/>
        <v>0</v>
      </c>
      <c r="AB218" s="108">
        <f t="shared" si="137"/>
        <v>0</v>
      </c>
      <c r="AC218" s="108">
        <f t="shared" si="137"/>
        <v>0</v>
      </c>
      <c r="AD218" s="108">
        <f t="shared" si="137"/>
        <v>0</v>
      </c>
      <c r="AE218" s="108">
        <f t="shared" si="137"/>
        <v>0</v>
      </c>
      <c r="AF218" s="108">
        <f t="shared" si="137"/>
        <v>0</v>
      </c>
      <c r="AG218" s="108">
        <f t="shared" si="137"/>
        <v>0</v>
      </c>
      <c r="AH218" s="108">
        <f t="shared" si="137"/>
        <v>0</v>
      </c>
      <c r="AI218" s="108">
        <f t="shared" si="137"/>
        <v>0</v>
      </c>
      <c r="AJ218" s="108">
        <f t="shared" si="137"/>
        <v>0</v>
      </c>
      <c r="AK218" s="108">
        <f t="shared" si="137"/>
        <v>0</v>
      </c>
      <c r="AL218" s="108">
        <f t="shared" si="137"/>
        <v>0</v>
      </c>
      <c r="AM218" s="108">
        <f t="shared" si="137"/>
        <v>0</v>
      </c>
    </row>
    <row r="219" spans="1:39" ht="24.9" customHeight="1">
      <c r="A219" s="254">
        <v>4</v>
      </c>
      <c r="B219" s="74">
        <v>4221001</v>
      </c>
      <c r="C219" s="75" t="s">
        <v>180</v>
      </c>
      <c r="D219" s="73">
        <f t="shared" ref="D219:D237" si="138">SUM(E219:AM219)</f>
        <v>0</v>
      </c>
      <c r="E219" s="73">
        <f t="shared" ref="E219:N228" si="139">SUMIF($B$283:$B$593,$B$5:$B$279,E$283:E$593)</f>
        <v>0</v>
      </c>
      <c r="F219" s="73">
        <f t="shared" si="139"/>
        <v>0</v>
      </c>
      <c r="G219" s="73">
        <f t="shared" si="139"/>
        <v>0</v>
      </c>
      <c r="H219" s="73">
        <f t="shared" si="139"/>
        <v>0</v>
      </c>
      <c r="I219" s="73">
        <f t="shared" si="139"/>
        <v>0</v>
      </c>
      <c r="J219" s="73">
        <f t="shared" si="139"/>
        <v>0</v>
      </c>
      <c r="K219" s="73">
        <f t="shared" si="139"/>
        <v>0</v>
      </c>
      <c r="L219" s="73">
        <f t="shared" si="139"/>
        <v>0</v>
      </c>
      <c r="M219" s="73">
        <f t="shared" si="139"/>
        <v>0</v>
      </c>
      <c r="N219" s="73">
        <f t="shared" si="139"/>
        <v>0</v>
      </c>
      <c r="O219" s="73">
        <f t="shared" ref="O219:X228" si="140">SUMIF($B$283:$B$593,$B$5:$B$279,O$283:O$593)</f>
        <v>0</v>
      </c>
      <c r="P219" s="73">
        <f t="shared" si="140"/>
        <v>0</v>
      </c>
      <c r="Q219" s="73">
        <f t="shared" si="140"/>
        <v>0</v>
      </c>
      <c r="R219" s="73">
        <f t="shared" si="140"/>
        <v>0</v>
      </c>
      <c r="S219" s="73">
        <f t="shared" si="140"/>
        <v>0</v>
      </c>
      <c r="T219" s="73">
        <f t="shared" si="140"/>
        <v>0</v>
      </c>
      <c r="U219" s="73">
        <f t="shared" si="140"/>
        <v>0</v>
      </c>
      <c r="V219" s="73">
        <f t="shared" si="140"/>
        <v>0</v>
      </c>
      <c r="W219" s="73">
        <f t="shared" si="140"/>
        <v>0</v>
      </c>
      <c r="X219" s="73">
        <f t="shared" si="140"/>
        <v>0</v>
      </c>
      <c r="Y219" s="73">
        <f t="shared" ref="Y219:AM228" si="141">SUMIF($B$283:$B$593,$B$5:$B$279,Y$283:Y$593)</f>
        <v>0</v>
      </c>
      <c r="Z219" s="73">
        <f t="shared" si="141"/>
        <v>0</v>
      </c>
      <c r="AA219" s="73">
        <f t="shared" si="141"/>
        <v>0</v>
      </c>
      <c r="AB219" s="73">
        <f t="shared" si="141"/>
        <v>0</v>
      </c>
      <c r="AC219" s="73">
        <f t="shared" si="141"/>
        <v>0</v>
      </c>
      <c r="AD219" s="73">
        <f t="shared" si="141"/>
        <v>0</v>
      </c>
      <c r="AE219" s="73">
        <f t="shared" si="141"/>
        <v>0</v>
      </c>
      <c r="AF219" s="73">
        <f t="shared" si="141"/>
        <v>0</v>
      </c>
      <c r="AG219" s="73">
        <f t="shared" si="141"/>
        <v>0</v>
      </c>
      <c r="AH219" s="73">
        <f t="shared" si="141"/>
        <v>0</v>
      </c>
      <c r="AI219" s="73">
        <f t="shared" si="141"/>
        <v>0</v>
      </c>
      <c r="AJ219" s="73">
        <f t="shared" si="141"/>
        <v>0</v>
      </c>
      <c r="AK219" s="73">
        <f t="shared" si="141"/>
        <v>0</v>
      </c>
      <c r="AL219" s="73">
        <f t="shared" si="141"/>
        <v>0</v>
      </c>
      <c r="AM219" s="73">
        <f t="shared" si="141"/>
        <v>0</v>
      </c>
    </row>
    <row r="220" spans="1:39" ht="24.9" customHeight="1">
      <c r="A220" s="254">
        <v>4</v>
      </c>
      <c r="B220" s="74">
        <v>4241001</v>
      </c>
      <c r="C220" s="75" t="s">
        <v>181</v>
      </c>
      <c r="D220" s="73">
        <f t="shared" si="138"/>
        <v>0</v>
      </c>
      <c r="E220" s="73">
        <f t="shared" si="139"/>
        <v>0</v>
      </c>
      <c r="F220" s="73">
        <f t="shared" si="139"/>
        <v>0</v>
      </c>
      <c r="G220" s="73">
        <f t="shared" si="139"/>
        <v>0</v>
      </c>
      <c r="H220" s="73">
        <f t="shared" si="139"/>
        <v>0</v>
      </c>
      <c r="I220" s="73">
        <f t="shared" si="139"/>
        <v>0</v>
      </c>
      <c r="J220" s="73">
        <f t="shared" si="139"/>
        <v>0</v>
      </c>
      <c r="K220" s="73">
        <f t="shared" si="139"/>
        <v>0</v>
      </c>
      <c r="L220" s="73">
        <f t="shared" si="139"/>
        <v>0</v>
      </c>
      <c r="M220" s="73">
        <f t="shared" si="139"/>
        <v>0</v>
      </c>
      <c r="N220" s="73">
        <f t="shared" si="139"/>
        <v>0</v>
      </c>
      <c r="O220" s="73">
        <f t="shared" si="140"/>
        <v>0</v>
      </c>
      <c r="P220" s="73">
        <f t="shared" si="140"/>
        <v>0</v>
      </c>
      <c r="Q220" s="73">
        <f t="shared" si="140"/>
        <v>0</v>
      </c>
      <c r="R220" s="73">
        <f t="shared" si="140"/>
        <v>0</v>
      </c>
      <c r="S220" s="73">
        <f t="shared" si="140"/>
        <v>0</v>
      </c>
      <c r="T220" s="73">
        <f t="shared" si="140"/>
        <v>0</v>
      </c>
      <c r="U220" s="73">
        <f t="shared" si="140"/>
        <v>0</v>
      </c>
      <c r="V220" s="73">
        <f t="shared" si="140"/>
        <v>0</v>
      </c>
      <c r="W220" s="73">
        <f t="shared" si="140"/>
        <v>0</v>
      </c>
      <c r="X220" s="73">
        <f t="shared" si="140"/>
        <v>0</v>
      </c>
      <c r="Y220" s="73">
        <f t="shared" si="141"/>
        <v>0</v>
      </c>
      <c r="Z220" s="73">
        <f t="shared" si="141"/>
        <v>0</v>
      </c>
      <c r="AA220" s="73">
        <f t="shared" si="141"/>
        <v>0</v>
      </c>
      <c r="AB220" s="73">
        <f t="shared" si="141"/>
        <v>0</v>
      </c>
      <c r="AC220" s="73">
        <f t="shared" si="141"/>
        <v>0</v>
      </c>
      <c r="AD220" s="73">
        <f t="shared" si="141"/>
        <v>0</v>
      </c>
      <c r="AE220" s="73">
        <f t="shared" si="141"/>
        <v>0</v>
      </c>
      <c r="AF220" s="73">
        <f t="shared" si="141"/>
        <v>0</v>
      </c>
      <c r="AG220" s="73">
        <f t="shared" si="141"/>
        <v>0</v>
      </c>
      <c r="AH220" s="73">
        <f t="shared" si="141"/>
        <v>0</v>
      </c>
      <c r="AI220" s="73">
        <f t="shared" si="141"/>
        <v>0</v>
      </c>
      <c r="AJ220" s="73">
        <f t="shared" si="141"/>
        <v>0</v>
      </c>
      <c r="AK220" s="73">
        <f t="shared" si="141"/>
        <v>0</v>
      </c>
      <c r="AL220" s="73">
        <f t="shared" si="141"/>
        <v>0</v>
      </c>
      <c r="AM220" s="73">
        <f t="shared" si="141"/>
        <v>0</v>
      </c>
    </row>
    <row r="221" spans="1:39" ht="24.9" customHeight="1">
      <c r="A221" s="254">
        <v>4</v>
      </c>
      <c r="B221" s="74">
        <v>4241002</v>
      </c>
      <c r="C221" s="75" t="s">
        <v>182</v>
      </c>
      <c r="D221" s="73">
        <f t="shared" si="138"/>
        <v>0</v>
      </c>
      <c r="E221" s="73">
        <f t="shared" si="139"/>
        <v>0</v>
      </c>
      <c r="F221" s="73">
        <f t="shared" si="139"/>
        <v>0</v>
      </c>
      <c r="G221" s="73">
        <f t="shared" si="139"/>
        <v>0</v>
      </c>
      <c r="H221" s="73">
        <f t="shared" si="139"/>
        <v>0</v>
      </c>
      <c r="I221" s="73">
        <f t="shared" si="139"/>
        <v>0</v>
      </c>
      <c r="J221" s="73">
        <f t="shared" si="139"/>
        <v>0</v>
      </c>
      <c r="K221" s="73">
        <f t="shared" si="139"/>
        <v>0</v>
      </c>
      <c r="L221" s="73">
        <f t="shared" si="139"/>
        <v>0</v>
      </c>
      <c r="M221" s="73">
        <f t="shared" si="139"/>
        <v>0</v>
      </c>
      <c r="N221" s="73">
        <f t="shared" si="139"/>
        <v>0</v>
      </c>
      <c r="O221" s="73">
        <f t="shared" si="140"/>
        <v>0</v>
      </c>
      <c r="P221" s="73">
        <f t="shared" si="140"/>
        <v>0</v>
      </c>
      <c r="Q221" s="73">
        <f t="shared" si="140"/>
        <v>0</v>
      </c>
      <c r="R221" s="73">
        <f t="shared" si="140"/>
        <v>0</v>
      </c>
      <c r="S221" s="73">
        <f t="shared" si="140"/>
        <v>0</v>
      </c>
      <c r="T221" s="73">
        <f t="shared" si="140"/>
        <v>0</v>
      </c>
      <c r="U221" s="73">
        <f t="shared" si="140"/>
        <v>0</v>
      </c>
      <c r="V221" s="73">
        <f t="shared" si="140"/>
        <v>0</v>
      </c>
      <c r="W221" s="73">
        <f t="shared" si="140"/>
        <v>0</v>
      </c>
      <c r="X221" s="73">
        <f t="shared" si="140"/>
        <v>0</v>
      </c>
      <c r="Y221" s="73">
        <f t="shared" si="141"/>
        <v>0</v>
      </c>
      <c r="Z221" s="73">
        <f t="shared" si="141"/>
        <v>0</v>
      </c>
      <c r="AA221" s="73">
        <f t="shared" si="141"/>
        <v>0</v>
      </c>
      <c r="AB221" s="73">
        <f t="shared" si="141"/>
        <v>0</v>
      </c>
      <c r="AC221" s="73">
        <f t="shared" si="141"/>
        <v>0</v>
      </c>
      <c r="AD221" s="73">
        <f t="shared" si="141"/>
        <v>0</v>
      </c>
      <c r="AE221" s="73">
        <f t="shared" si="141"/>
        <v>0</v>
      </c>
      <c r="AF221" s="73">
        <f t="shared" si="141"/>
        <v>0</v>
      </c>
      <c r="AG221" s="73">
        <f t="shared" si="141"/>
        <v>0</v>
      </c>
      <c r="AH221" s="73">
        <f t="shared" si="141"/>
        <v>0</v>
      </c>
      <c r="AI221" s="73">
        <f t="shared" si="141"/>
        <v>0</v>
      </c>
      <c r="AJ221" s="73">
        <f t="shared" si="141"/>
        <v>0</v>
      </c>
      <c r="AK221" s="73">
        <f t="shared" si="141"/>
        <v>0</v>
      </c>
      <c r="AL221" s="73">
        <f t="shared" si="141"/>
        <v>0</v>
      </c>
      <c r="AM221" s="73">
        <f t="shared" si="141"/>
        <v>0</v>
      </c>
    </row>
    <row r="222" spans="1:39" ht="24.9" customHeight="1">
      <c r="A222" s="254">
        <v>4</v>
      </c>
      <c r="B222" s="74">
        <v>4241003</v>
      </c>
      <c r="C222" s="75" t="s">
        <v>183</v>
      </c>
      <c r="D222" s="73">
        <f t="shared" si="138"/>
        <v>0</v>
      </c>
      <c r="E222" s="73">
        <f t="shared" si="139"/>
        <v>0</v>
      </c>
      <c r="F222" s="73">
        <f t="shared" si="139"/>
        <v>0</v>
      </c>
      <c r="G222" s="73">
        <f t="shared" si="139"/>
        <v>0</v>
      </c>
      <c r="H222" s="73">
        <f t="shared" si="139"/>
        <v>0</v>
      </c>
      <c r="I222" s="73">
        <f t="shared" si="139"/>
        <v>0</v>
      </c>
      <c r="J222" s="73">
        <f t="shared" si="139"/>
        <v>0</v>
      </c>
      <c r="K222" s="73">
        <f t="shared" si="139"/>
        <v>0</v>
      </c>
      <c r="L222" s="73">
        <f t="shared" si="139"/>
        <v>0</v>
      </c>
      <c r="M222" s="73">
        <f t="shared" si="139"/>
        <v>0</v>
      </c>
      <c r="N222" s="73">
        <f t="shared" si="139"/>
        <v>0</v>
      </c>
      <c r="O222" s="73">
        <f t="shared" si="140"/>
        <v>0</v>
      </c>
      <c r="P222" s="73">
        <f t="shared" si="140"/>
        <v>0</v>
      </c>
      <c r="Q222" s="73">
        <f t="shared" si="140"/>
        <v>0</v>
      </c>
      <c r="R222" s="73">
        <f t="shared" si="140"/>
        <v>0</v>
      </c>
      <c r="S222" s="73">
        <f t="shared" si="140"/>
        <v>0</v>
      </c>
      <c r="T222" s="73">
        <f t="shared" si="140"/>
        <v>0</v>
      </c>
      <c r="U222" s="73">
        <f t="shared" si="140"/>
        <v>0</v>
      </c>
      <c r="V222" s="73">
        <f t="shared" si="140"/>
        <v>0</v>
      </c>
      <c r="W222" s="73">
        <f t="shared" si="140"/>
        <v>0</v>
      </c>
      <c r="X222" s="73">
        <f t="shared" si="140"/>
        <v>0</v>
      </c>
      <c r="Y222" s="73">
        <f t="shared" si="141"/>
        <v>0</v>
      </c>
      <c r="Z222" s="73">
        <f t="shared" si="141"/>
        <v>0</v>
      </c>
      <c r="AA222" s="73">
        <f t="shared" si="141"/>
        <v>0</v>
      </c>
      <c r="AB222" s="73">
        <f t="shared" si="141"/>
        <v>0</v>
      </c>
      <c r="AC222" s="73">
        <f t="shared" si="141"/>
        <v>0</v>
      </c>
      <c r="AD222" s="73">
        <f t="shared" si="141"/>
        <v>0</v>
      </c>
      <c r="AE222" s="73">
        <f t="shared" si="141"/>
        <v>0</v>
      </c>
      <c r="AF222" s="73">
        <f t="shared" si="141"/>
        <v>0</v>
      </c>
      <c r="AG222" s="73">
        <f t="shared" si="141"/>
        <v>0</v>
      </c>
      <c r="AH222" s="73">
        <f t="shared" si="141"/>
        <v>0</v>
      </c>
      <c r="AI222" s="73">
        <f t="shared" si="141"/>
        <v>0</v>
      </c>
      <c r="AJ222" s="73">
        <f t="shared" si="141"/>
        <v>0</v>
      </c>
      <c r="AK222" s="73">
        <f t="shared" si="141"/>
        <v>0</v>
      </c>
      <c r="AL222" s="73">
        <f t="shared" si="141"/>
        <v>0</v>
      </c>
      <c r="AM222" s="73">
        <f t="shared" si="141"/>
        <v>0</v>
      </c>
    </row>
    <row r="223" spans="1:39" ht="24.9" customHeight="1">
      <c r="A223" s="254">
        <v>4</v>
      </c>
      <c r="B223" s="74">
        <v>4241004</v>
      </c>
      <c r="C223" s="75" t="s">
        <v>184</v>
      </c>
      <c r="D223" s="73">
        <f t="shared" si="138"/>
        <v>0</v>
      </c>
      <c r="E223" s="73">
        <f t="shared" si="139"/>
        <v>0</v>
      </c>
      <c r="F223" s="73">
        <f t="shared" si="139"/>
        <v>0</v>
      </c>
      <c r="G223" s="73">
        <f t="shared" si="139"/>
        <v>0</v>
      </c>
      <c r="H223" s="73">
        <f t="shared" si="139"/>
        <v>0</v>
      </c>
      <c r="I223" s="73">
        <f t="shared" si="139"/>
        <v>0</v>
      </c>
      <c r="J223" s="73">
        <f t="shared" si="139"/>
        <v>0</v>
      </c>
      <c r="K223" s="73">
        <f t="shared" si="139"/>
        <v>0</v>
      </c>
      <c r="L223" s="73">
        <f t="shared" si="139"/>
        <v>0</v>
      </c>
      <c r="M223" s="73">
        <f t="shared" si="139"/>
        <v>0</v>
      </c>
      <c r="N223" s="73">
        <f t="shared" si="139"/>
        <v>0</v>
      </c>
      <c r="O223" s="73">
        <f t="shared" si="140"/>
        <v>0</v>
      </c>
      <c r="P223" s="73">
        <f t="shared" si="140"/>
        <v>0</v>
      </c>
      <c r="Q223" s="73">
        <f t="shared" si="140"/>
        <v>0</v>
      </c>
      <c r="R223" s="73">
        <f t="shared" si="140"/>
        <v>0</v>
      </c>
      <c r="S223" s="73">
        <f t="shared" si="140"/>
        <v>0</v>
      </c>
      <c r="T223" s="73">
        <f t="shared" si="140"/>
        <v>0</v>
      </c>
      <c r="U223" s="73">
        <f t="shared" si="140"/>
        <v>0</v>
      </c>
      <c r="V223" s="73">
        <f t="shared" si="140"/>
        <v>0</v>
      </c>
      <c r="W223" s="73">
        <f t="shared" si="140"/>
        <v>0</v>
      </c>
      <c r="X223" s="73">
        <f t="shared" si="140"/>
        <v>0</v>
      </c>
      <c r="Y223" s="73">
        <f t="shared" si="141"/>
        <v>0</v>
      </c>
      <c r="Z223" s="73">
        <f t="shared" si="141"/>
        <v>0</v>
      </c>
      <c r="AA223" s="73">
        <f t="shared" si="141"/>
        <v>0</v>
      </c>
      <c r="AB223" s="73">
        <f t="shared" si="141"/>
        <v>0</v>
      </c>
      <c r="AC223" s="73">
        <f t="shared" si="141"/>
        <v>0</v>
      </c>
      <c r="AD223" s="73">
        <f t="shared" si="141"/>
        <v>0</v>
      </c>
      <c r="AE223" s="73">
        <f t="shared" si="141"/>
        <v>0</v>
      </c>
      <c r="AF223" s="73">
        <f t="shared" si="141"/>
        <v>0</v>
      </c>
      <c r="AG223" s="73">
        <f t="shared" si="141"/>
        <v>0</v>
      </c>
      <c r="AH223" s="73">
        <f t="shared" si="141"/>
        <v>0</v>
      </c>
      <c r="AI223" s="73">
        <f t="shared" si="141"/>
        <v>0</v>
      </c>
      <c r="AJ223" s="73">
        <f t="shared" si="141"/>
        <v>0</v>
      </c>
      <c r="AK223" s="73">
        <f t="shared" si="141"/>
        <v>0</v>
      </c>
      <c r="AL223" s="73">
        <f t="shared" si="141"/>
        <v>0</v>
      </c>
      <c r="AM223" s="73">
        <f t="shared" si="141"/>
        <v>0</v>
      </c>
    </row>
    <row r="224" spans="1:39" ht="24.9" customHeight="1">
      <c r="A224" s="254">
        <v>4</v>
      </c>
      <c r="B224" s="74">
        <v>4251001</v>
      </c>
      <c r="C224" s="75" t="s">
        <v>185</v>
      </c>
      <c r="D224" s="73">
        <f t="shared" si="138"/>
        <v>0</v>
      </c>
      <c r="E224" s="73">
        <f t="shared" si="139"/>
        <v>0</v>
      </c>
      <c r="F224" s="73">
        <f t="shared" si="139"/>
        <v>0</v>
      </c>
      <c r="G224" s="73">
        <f t="shared" si="139"/>
        <v>0</v>
      </c>
      <c r="H224" s="73">
        <f t="shared" si="139"/>
        <v>0</v>
      </c>
      <c r="I224" s="73">
        <f t="shared" si="139"/>
        <v>0</v>
      </c>
      <c r="J224" s="73">
        <f t="shared" si="139"/>
        <v>0</v>
      </c>
      <c r="K224" s="73">
        <f t="shared" si="139"/>
        <v>0</v>
      </c>
      <c r="L224" s="73">
        <f t="shared" si="139"/>
        <v>0</v>
      </c>
      <c r="M224" s="73">
        <f t="shared" si="139"/>
        <v>0</v>
      </c>
      <c r="N224" s="73">
        <f t="shared" si="139"/>
        <v>0</v>
      </c>
      <c r="O224" s="73">
        <f t="shared" si="140"/>
        <v>0</v>
      </c>
      <c r="P224" s="73">
        <f t="shared" si="140"/>
        <v>0</v>
      </c>
      <c r="Q224" s="73">
        <f t="shared" si="140"/>
        <v>0</v>
      </c>
      <c r="R224" s="73">
        <f t="shared" si="140"/>
        <v>0</v>
      </c>
      <c r="S224" s="73">
        <f t="shared" si="140"/>
        <v>0</v>
      </c>
      <c r="T224" s="73">
        <f t="shared" si="140"/>
        <v>0</v>
      </c>
      <c r="U224" s="73">
        <f t="shared" si="140"/>
        <v>0</v>
      </c>
      <c r="V224" s="73">
        <f t="shared" si="140"/>
        <v>0</v>
      </c>
      <c r="W224" s="73">
        <f t="shared" si="140"/>
        <v>0</v>
      </c>
      <c r="X224" s="73">
        <f t="shared" si="140"/>
        <v>0</v>
      </c>
      <c r="Y224" s="73">
        <f t="shared" si="141"/>
        <v>0</v>
      </c>
      <c r="Z224" s="73">
        <f t="shared" si="141"/>
        <v>0</v>
      </c>
      <c r="AA224" s="73">
        <f t="shared" si="141"/>
        <v>0</v>
      </c>
      <c r="AB224" s="73">
        <f t="shared" si="141"/>
        <v>0</v>
      </c>
      <c r="AC224" s="73">
        <f t="shared" si="141"/>
        <v>0</v>
      </c>
      <c r="AD224" s="73">
        <f t="shared" si="141"/>
        <v>0</v>
      </c>
      <c r="AE224" s="73">
        <f t="shared" si="141"/>
        <v>0</v>
      </c>
      <c r="AF224" s="73">
        <f t="shared" si="141"/>
        <v>0</v>
      </c>
      <c r="AG224" s="73">
        <f t="shared" si="141"/>
        <v>0</v>
      </c>
      <c r="AH224" s="73">
        <f t="shared" si="141"/>
        <v>0</v>
      </c>
      <c r="AI224" s="73">
        <f t="shared" si="141"/>
        <v>0</v>
      </c>
      <c r="AJ224" s="73">
        <f t="shared" si="141"/>
        <v>0</v>
      </c>
      <c r="AK224" s="73">
        <f t="shared" si="141"/>
        <v>0</v>
      </c>
      <c r="AL224" s="73">
        <f t="shared" si="141"/>
        <v>0</v>
      </c>
      <c r="AM224" s="73">
        <f t="shared" si="141"/>
        <v>0</v>
      </c>
    </row>
    <row r="225" spans="1:39" ht="24.9" customHeight="1">
      <c r="A225" s="254">
        <v>4</v>
      </c>
      <c r="B225" s="74">
        <v>4261001</v>
      </c>
      <c r="C225" s="75" t="s">
        <v>186</v>
      </c>
      <c r="D225" s="73">
        <f t="shared" si="138"/>
        <v>0</v>
      </c>
      <c r="E225" s="73">
        <f t="shared" si="139"/>
        <v>0</v>
      </c>
      <c r="F225" s="73">
        <f t="shared" si="139"/>
        <v>0</v>
      </c>
      <c r="G225" s="73">
        <f t="shared" si="139"/>
        <v>0</v>
      </c>
      <c r="H225" s="73">
        <f t="shared" si="139"/>
        <v>0</v>
      </c>
      <c r="I225" s="73">
        <f t="shared" si="139"/>
        <v>0</v>
      </c>
      <c r="J225" s="73">
        <f t="shared" si="139"/>
        <v>0</v>
      </c>
      <c r="K225" s="73">
        <f t="shared" si="139"/>
        <v>0</v>
      </c>
      <c r="L225" s="73">
        <f t="shared" si="139"/>
        <v>0</v>
      </c>
      <c r="M225" s="73">
        <f t="shared" si="139"/>
        <v>0</v>
      </c>
      <c r="N225" s="73">
        <f t="shared" si="139"/>
        <v>0</v>
      </c>
      <c r="O225" s="73">
        <f t="shared" si="140"/>
        <v>0</v>
      </c>
      <c r="P225" s="73">
        <f t="shared" si="140"/>
        <v>0</v>
      </c>
      <c r="Q225" s="73">
        <f t="shared" si="140"/>
        <v>0</v>
      </c>
      <c r="R225" s="73">
        <f t="shared" si="140"/>
        <v>0</v>
      </c>
      <c r="S225" s="73">
        <f t="shared" si="140"/>
        <v>0</v>
      </c>
      <c r="T225" s="73">
        <f t="shared" si="140"/>
        <v>0</v>
      </c>
      <c r="U225" s="73">
        <f t="shared" si="140"/>
        <v>0</v>
      </c>
      <c r="V225" s="73">
        <f t="shared" si="140"/>
        <v>0</v>
      </c>
      <c r="W225" s="73">
        <f t="shared" si="140"/>
        <v>0</v>
      </c>
      <c r="X225" s="73">
        <f t="shared" si="140"/>
        <v>0</v>
      </c>
      <c r="Y225" s="73">
        <f t="shared" si="141"/>
        <v>0</v>
      </c>
      <c r="Z225" s="73">
        <f t="shared" si="141"/>
        <v>0</v>
      </c>
      <c r="AA225" s="73">
        <f t="shared" si="141"/>
        <v>0</v>
      </c>
      <c r="AB225" s="73">
        <f t="shared" si="141"/>
        <v>0</v>
      </c>
      <c r="AC225" s="73">
        <f t="shared" si="141"/>
        <v>0</v>
      </c>
      <c r="AD225" s="73">
        <f t="shared" si="141"/>
        <v>0</v>
      </c>
      <c r="AE225" s="73">
        <f t="shared" si="141"/>
        <v>0</v>
      </c>
      <c r="AF225" s="73">
        <f t="shared" si="141"/>
        <v>0</v>
      </c>
      <c r="AG225" s="73">
        <f t="shared" si="141"/>
        <v>0</v>
      </c>
      <c r="AH225" s="73">
        <f t="shared" si="141"/>
        <v>0</v>
      </c>
      <c r="AI225" s="73">
        <f t="shared" si="141"/>
        <v>0</v>
      </c>
      <c r="AJ225" s="73">
        <f t="shared" si="141"/>
        <v>0</v>
      </c>
      <c r="AK225" s="73">
        <f t="shared" si="141"/>
        <v>0</v>
      </c>
      <c r="AL225" s="73">
        <f t="shared" si="141"/>
        <v>0</v>
      </c>
      <c r="AM225" s="73">
        <f t="shared" si="141"/>
        <v>0</v>
      </c>
    </row>
    <row r="226" spans="1:39" ht="24.9" customHeight="1">
      <c r="A226" s="254">
        <v>4</v>
      </c>
      <c r="B226" s="74">
        <v>4261002</v>
      </c>
      <c r="C226" s="75" t="s">
        <v>187</v>
      </c>
      <c r="D226" s="73">
        <f t="shared" si="138"/>
        <v>0</v>
      </c>
      <c r="E226" s="73">
        <f t="shared" si="139"/>
        <v>0</v>
      </c>
      <c r="F226" s="73">
        <f t="shared" si="139"/>
        <v>0</v>
      </c>
      <c r="G226" s="73">
        <f t="shared" si="139"/>
        <v>0</v>
      </c>
      <c r="H226" s="73">
        <f t="shared" si="139"/>
        <v>0</v>
      </c>
      <c r="I226" s="73">
        <f t="shared" si="139"/>
        <v>0</v>
      </c>
      <c r="J226" s="73">
        <f t="shared" si="139"/>
        <v>0</v>
      </c>
      <c r="K226" s="73">
        <f t="shared" si="139"/>
        <v>0</v>
      </c>
      <c r="L226" s="73">
        <f t="shared" si="139"/>
        <v>0</v>
      </c>
      <c r="M226" s="73">
        <f t="shared" si="139"/>
        <v>0</v>
      </c>
      <c r="N226" s="73">
        <f t="shared" si="139"/>
        <v>0</v>
      </c>
      <c r="O226" s="73">
        <f t="shared" si="140"/>
        <v>0</v>
      </c>
      <c r="P226" s="73">
        <f t="shared" si="140"/>
        <v>0</v>
      </c>
      <c r="Q226" s="73">
        <f t="shared" si="140"/>
        <v>0</v>
      </c>
      <c r="R226" s="73">
        <f t="shared" si="140"/>
        <v>0</v>
      </c>
      <c r="S226" s="73">
        <f t="shared" si="140"/>
        <v>0</v>
      </c>
      <c r="T226" s="73">
        <f t="shared" si="140"/>
        <v>0</v>
      </c>
      <c r="U226" s="73">
        <f t="shared" si="140"/>
        <v>0</v>
      </c>
      <c r="V226" s="73">
        <f t="shared" si="140"/>
        <v>0</v>
      </c>
      <c r="W226" s="73">
        <f t="shared" si="140"/>
        <v>0</v>
      </c>
      <c r="X226" s="73">
        <f t="shared" si="140"/>
        <v>0</v>
      </c>
      <c r="Y226" s="73">
        <f t="shared" si="141"/>
        <v>0</v>
      </c>
      <c r="Z226" s="73">
        <f t="shared" si="141"/>
        <v>0</v>
      </c>
      <c r="AA226" s="73">
        <f t="shared" si="141"/>
        <v>0</v>
      </c>
      <c r="AB226" s="73">
        <f t="shared" si="141"/>
        <v>0</v>
      </c>
      <c r="AC226" s="73">
        <f t="shared" si="141"/>
        <v>0</v>
      </c>
      <c r="AD226" s="73">
        <f t="shared" si="141"/>
        <v>0</v>
      </c>
      <c r="AE226" s="73">
        <f t="shared" si="141"/>
        <v>0</v>
      </c>
      <c r="AF226" s="73">
        <f t="shared" si="141"/>
        <v>0</v>
      </c>
      <c r="AG226" s="73">
        <f t="shared" si="141"/>
        <v>0</v>
      </c>
      <c r="AH226" s="73">
        <f t="shared" si="141"/>
        <v>0</v>
      </c>
      <c r="AI226" s="73">
        <f t="shared" si="141"/>
        <v>0</v>
      </c>
      <c r="AJ226" s="73">
        <f t="shared" si="141"/>
        <v>0</v>
      </c>
      <c r="AK226" s="73">
        <f t="shared" si="141"/>
        <v>0</v>
      </c>
      <c r="AL226" s="73">
        <f t="shared" si="141"/>
        <v>0</v>
      </c>
      <c r="AM226" s="73">
        <f t="shared" si="141"/>
        <v>0</v>
      </c>
    </row>
    <row r="227" spans="1:39" ht="24.9" customHeight="1">
      <c r="A227" s="254">
        <v>4</v>
      </c>
      <c r="B227" s="74">
        <v>4261003</v>
      </c>
      <c r="C227" s="75" t="s">
        <v>188</v>
      </c>
      <c r="D227" s="73">
        <f t="shared" si="138"/>
        <v>0</v>
      </c>
      <c r="E227" s="73">
        <f t="shared" si="139"/>
        <v>0</v>
      </c>
      <c r="F227" s="73">
        <f t="shared" si="139"/>
        <v>0</v>
      </c>
      <c r="G227" s="73">
        <f t="shared" si="139"/>
        <v>0</v>
      </c>
      <c r="H227" s="73">
        <f t="shared" si="139"/>
        <v>0</v>
      </c>
      <c r="I227" s="73">
        <f t="shared" si="139"/>
        <v>0</v>
      </c>
      <c r="J227" s="73">
        <f t="shared" si="139"/>
        <v>0</v>
      </c>
      <c r="K227" s="73">
        <f t="shared" si="139"/>
        <v>0</v>
      </c>
      <c r="L227" s="73">
        <f t="shared" si="139"/>
        <v>0</v>
      </c>
      <c r="M227" s="73">
        <f t="shared" si="139"/>
        <v>0</v>
      </c>
      <c r="N227" s="73">
        <f t="shared" si="139"/>
        <v>0</v>
      </c>
      <c r="O227" s="73">
        <f t="shared" si="140"/>
        <v>0</v>
      </c>
      <c r="P227" s="73">
        <f t="shared" si="140"/>
        <v>0</v>
      </c>
      <c r="Q227" s="73">
        <f t="shared" si="140"/>
        <v>0</v>
      </c>
      <c r="R227" s="73">
        <f t="shared" si="140"/>
        <v>0</v>
      </c>
      <c r="S227" s="73">
        <f t="shared" si="140"/>
        <v>0</v>
      </c>
      <c r="T227" s="73">
        <f t="shared" si="140"/>
        <v>0</v>
      </c>
      <c r="U227" s="73">
        <f t="shared" si="140"/>
        <v>0</v>
      </c>
      <c r="V227" s="73">
        <f t="shared" si="140"/>
        <v>0</v>
      </c>
      <c r="W227" s="73">
        <f t="shared" si="140"/>
        <v>0</v>
      </c>
      <c r="X227" s="73">
        <f t="shared" si="140"/>
        <v>0</v>
      </c>
      <c r="Y227" s="73">
        <f t="shared" si="141"/>
        <v>0</v>
      </c>
      <c r="Z227" s="73">
        <f t="shared" si="141"/>
        <v>0</v>
      </c>
      <c r="AA227" s="73">
        <f t="shared" si="141"/>
        <v>0</v>
      </c>
      <c r="AB227" s="73">
        <f t="shared" si="141"/>
        <v>0</v>
      </c>
      <c r="AC227" s="73">
        <f t="shared" si="141"/>
        <v>0</v>
      </c>
      <c r="AD227" s="73">
        <f t="shared" si="141"/>
        <v>0</v>
      </c>
      <c r="AE227" s="73">
        <f t="shared" si="141"/>
        <v>0</v>
      </c>
      <c r="AF227" s="73">
        <f t="shared" si="141"/>
        <v>0</v>
      </c>
      <c r="AG227" s="73">
        <f t="shared" si="141"/>
        <v>0</v>
      </c>
      <c r="AH227" s="73">
        <f t="shared" si="141"/>
        <v>0</v>
      </c>
      <c r="AI227" s="73">
        <f t="shared" si="141"/>
        <v>0</v>
      </c>
      <c r="AJ227" s="73">
        <f t="shared" si="141"/>
        <v>0</v>
      </c>
      <c r="AK227" s="73">
        <f t="shared" si="141"/>
        <v>0</v>
      </c>
      <c r="AL227" s="73">
        <f t="shared" si="141"/>
        <v>0</v>
      </c>
      <c r="AM227" s="73">
        <f t="shared" si="141"/>
        <v>0</v>
      </c>
    </row>
    <row r="228" spans="1:39" ht="24.9" customHeight="1">
      <c r="A228" s="254">
        <v>4</v>
      </c>
      <c r="B228" s="74">
        <v>4261004</v>
      </c>
      <c r="C228" s="75" t="s">
        <v>189</v>
      </c>
      <c r="D228" s="73">
        <f t="shared" si="138"/>
        <v>0</v>
      </c>
      <c r="E228" s="73">
        <f t="shared" si="139"/>
        <v>0</v>
      </c>
      <c r="F228" s="73">
        <f t="shared" si="139"/>
        <v>0</v>
      </c>
      <c r="G228" s="73">
        <f t="shared" si="139"/>
        <v>0</v>
      </c>
      <c r="H228" s="73">
        <f t="shared" si="139"/>
        <v>0</v>
      </c>
      <c r="I228" s="73">
        <f t="shared" si="139"/>
        <v>0</v>
      </c>
      <c r="J228" s="73">
        <f t="shared" si="139"/>
        <v>0</v>
      </c>
      <c r="K228" s="73">
        <f t="shared" si="139"/>
        <v>0</v>
      </c>
      <c r="L228" s="73">
        <f t="shared" si="139"/>
        <v>0</v>
      </c>
      <c r="M228" s="73">
        <f t="shared" si="139"/>
        <v>0</v>
      </c>
      <c r="N228" s="73">
        <f t="shared" si="139"/>
        <v>0</v>
      </c>
      <c r="O228" s="73">
        <f t="shared" si="140"/>
        <v>0</v>
      </c>
      <c r="P228" s="73">
        <f t="shared" si="140"/>
        <v>0</v>
      </c>
      <c r="Q228" s="73">
        <f t="shared" si="140"/>
        <v>0</v>
      </c>
      <c r="R228" s="73">
        <f t="shared" si="140"/>
        <v>0</v>
      </c>
      <c r="S228" s="73">
        <f t="shared" si="140"/>
        <v>0</v>
      </c>
      <c r="T228" s="73">
        <f t="shared" si="140"/>
        <v>0</v>
      </c>
      <c r="U228" s="73">
        <f t="shared" si="140"/>
        <v>0</v>
      </c>
      <c r="V228" s="73">
        <f t="shared" si="140"/>
        <v>0</v>
      </c>
      <c r="W228" s="73">
        <f t="shared" si="140"/>
        <v>0</v>
      </c>
      <c r="X228" s="73">
        <f t="shared" si="140"/>
        <v>0</v>
      </c>
      <c r="Y228" s="73">
        <f t="shared" si="141"/>
        <v>0</v>
      </c>
      <c r="Z228" s="73">
        <f t="shared" si="141"/>
        <v>0</v>
      </c>
      <c r="AA228" s="73">
        <f t="shared" si="141"/>
        <v>0</v>
      </c>
      <c r="AB228" s="73">
        <f t="shared" si="141"/>
        <v>0</v>
      </c>
      <c r="AC228" s="73">
        <f t="shared" si="141"/>
        <v>0</v>
      </c>
      <c r="AD228" s="73">
        <f t="shared" si="141"/>
        <v>0</v>
      </c>
      <c r="AE228" s="73">
        <f t="shared" si="141"/>
        <v>0</v>
      </c>
      <c r="AF228" s="73">
        <f t="shared" si="141"/>
        <v>0</v>
      </c>
      <c r="AG228" s="73">
        <f t="shared" si="141"/>
        <v>0</v>
      </c>
      <c r="AH228" s="73">
        <f t="shared" si="141"/>
        <v>0</v>
      </c>
      <c r="AI228" s="73">
        <f t="shared" si="141"/>
        <v>0</v>
      </c>
      <c r="AJ228" s="73">
        <f t="shared" si="141"/>
        <v>0</v>
      </c>
      <c r="AK228" s="73">
        <f t="shared" si="141"/>
        <v>0</v>
      </c>
      <c r="AL228" s="73">
        <f t="shared" si="141"/>
        <v>0</v>
      </c>
      <c r="AM228" s="73">
        <f t="shared" si="141"/>
        <v>0</v>
      </c>
    </row>
    <row r="229" spans="1:39" ht="24.9" customHeight="1">
      <c r="A229" s="254">
        <v>4</v>
      </c>
      <c r="B229" s="74">
        <v>4262001</v>
      </c>
      <c r="C229" s="75" t="s">
        <v>190</v>
      </c>
      <c r="D229" s="73">
        <f t="shared" si="138"/>
        <v>0</v>
      </c>
      <c r="E229" s="73">
        <f t="shared" ref="E229:N237" si="142">SUMIF($B$283:$B$593,$B$5:$B$279,E$283:E$593)</f>
        <v>0</v>
      </c>
      <c r="F229" s="73">
        <f t="shared" si="142"/>
        <v>0</v>
      </c>
      <c r="G229" s="73">
        <f t="shared" si="142"/>
        <v>0</v>
      </c>
      <c r="H229" s="73">
        <f t="shared" si="142"/>
        <v>0</v>
      </c>
      <c r="I229" s="73">
        <f t="shared" si="142"/>
        <v>0</v>
      </c>
      <c r="J229" s="73">
        <f t="shared" si="142"/>
        <v>0</v>
      </c>
      <c r="K229" s="73">
        <f t="shared" si="142"/>
        <v>0</v>
      </c>
      <c r="L229" s="73">
        <f t="shared" si="142"/>
        <v>0</v>
      </c>
      <c r="M229" s="73">
        <f t="shared" si="142"/>
        <v>0</v>
      </c>
      <c r="N229" s="73">
        <f t="shared" si="142"/>
        <v>0</v>
      </c>
      <c r="O229" s="73">
        <f t="shared" ref="O229:X237" si="143">SUMIF($B$283:$B$593,$B$5:$B$279,O$283:O$593)</f>
        <v>0</v>
      </c>
      <c r="P229" s="73">
        <f t="shared" si="143"/>
        <v>0</v>
      </c>
      <c r="Q229" s="73">
        <f t="shared" si="143"/>
        <v>0</v>
      </c>
      <c r="R229" s="73">
        <f t="shared" si="143"/>
        <v>0</v>
      </c>
      <c r="S229" s="73">
        <f t="shared" si="143"/>
        <v>0</v>
      </c>
      <c r="T229" s="73">
        <f t="shared" si="143"/>
        <v>0</v>
      </c>
      <c r="U229" s="73">
        <f t="shared" si="143"/>
        <v>0</v>
      </c>
      <c r="V229" s="73">
        <f t="shared" si="143"/>
        <v>0</v>
      </c>
      <c r="W229" s="73">
        <f t="shared" si="143"/>
        <v>0</v>
      </c>
      <c r="X229" s="73">
        <f t="shared" si="143"/>
        <v>0</v>
      </c>
      <c r="Y229" s="73">
        <f t="shared" ref="Y229:AM237" si="144">SUMIF($B$283:$B$593,$B$5:$B$279,Y$283:Y$593)</f>
        <v>0</v>
      </c>
      <c r="Z229" s="73">
        <f t="shared" si="144"/>
        <v>0</v>
      </c>
      <c r="AA229" s="73">
        <f t="shared" si="144"/>
        <v>0</v>
      </c>
      <c r="AB229" s="73">
        <f t="shared" si="144"/>
        <v>0</v>
      </c>
      <c r="AC229" s="73">
        <f t="shared" si="144"/>
        <v>0</v>
      </c>
      <c r="AD229" s="73">
        <f t="shared" si="144"/>
        <v>0</v>
      </c>
      <c r="AE229" s="73">
        <f t="shared" si="144"/>
        <v>0</v>
      </c>
      <c r="AF229" s="73">
        <f t="shared" si="144"/>
        <v>0</v>
      </c>
      <c r="AG229" s="73">
        <f t="shared" si="144"/>
        <v>0</v>
      </c>
      <c r="AH229" s="73">
        <f t="shared" si="144"/>
        <v>0</v>
      </c>
      <c r="AI229" s="73">
        <f t="shared" si="144"/>
        <v>0</v>
      </c>
      <c r="AJ229" s="73">
        <f t="shared" si="144"/>
        <v>0</v>
      </c>
      <c r="AK229" s="73">
        <f t="shared" si="144"/>
        <v>0</v>
      </c>
      <c r="AL229" s="73">
        <f t="shared" si="144"/>
        <v>0</v>
      </c>
      <c r="AM229" s="73">
        <f t="shared" si="144"/>
        <v>0</v>
      </c>
    </row>
    <row r="230" spans="1:39" ht="24.9" customHeight="1">
      <c r="B230" s="74">
        <v>4262002</v>
      </c>
      <c r="C230" s="75" t="s">
        <v>727</v>
      </c>
      <c r="D230" s="73">
        <f t="shared" si="138"/>
        <v>0</v>
      </c>
      <c r="E230" s="73">
        <f t="shared" si="142"/>
        <v>0</v>
      </c>
      <c r="F230" s="73">
        <f t="shared" si="142"/>
        <v>0</v>
      </c>
      <c r="G230" s="73">
        <f t="shared" si="142"/>
        <v>0</v>
      </c>
      <c r="H230" s="73">
        <f t="shared" si="142"/>
        <v>0</v>
      </c>
      <c r="I230" s="73">
        <f t="shared" si="142"/>
        <v>0</v>
      </c>
      <c r="J230" s="73">
        <f t="shared" si="142"/>
        <v>0</v>
      </c>
      <c r="K230" s="73">
        <f t="shared" si="142"/>
        <v>0</v>
      </c>
      <c r="L230" s="73">
        <f t="shared" si="142"/>
        <v>0</v>
      </c>
      <c r="M230" s="73">
        <f t="shared" si="142"/>
        <v>0</v>
      </c>
      <c r="N230" s="73">
        <f t="shared" si="142"/>
        <v>0</v>
      </c>
      <c r="O230" s="73">
        <f t="shared" si="143"/>
        <v>0</v>
      </c>
      <c r="P230" s="73">
        <f t="shared" si="143"/>
        <v>0</v>
      </c>
      <c r="Q230" s="73">
        <f t="shared" si="143"/>
        <v>0</v>
      </c>
      <c r="R230" s="73">
        <f t="shared" si="143"/>
        <v>0</v>
      </c>
      <c r="S230" s="73">
        <f t="shared" si="143"/>
        <v>0</v>
      </c>
      <c r="T230" s="73">
        <f t="shared" si="143"/>
        <v>0</v>
      </c>
      <c r="U230" s="73">
        <f t="shared" si="143"/>
        <v>0</v>
      </c>
      <c r="V230" s="73">
        <f t="shared" si="143"/>
        <v>0</v>
      </c>
      <c r="W230" s="73">
        <f t="shared" si="143"/>
        <v>0</v>
      </c>
      <c r="X230" s="73">
        <f t="shared" si="143"/>
        <v>0</v>
      </c>
      <c r="Y230" s="73">
        <f t="shared" si="144"/>
        <v>0</v>
      </c>
      <c r="Z230" s="73">
        <f t="shared" si="144"/>
        <v>0</v>
      </c>
      <c r="AA230" s="73">
        <f t="shared" si="144"/>
        <v>0</v>
      </c>
      <c r="AB230" s="73">
        <f t="shared" si="144"/>
        <v>0</v>
      </c>
      <c r="AC230" s="73">
        <f t="shared" si="144"/>
        <v>0</v>
      </c>
      <c r="AD230" s="73">
        <f t="shared" si="144"/>
        <v>0</v>
      </c>
      <c r="AE230" s="73">
        <f t="shared" si="144"/>
        <v>0</v>
      </c>
      <c r="AF230" s="73">
        <f t="shared" si="144"/>
        <v>0</v>
      </c>
      <c r="AG230" s="73">
        <f t="shared" si="144"/>
        <v>0</v>
      </c>
      <c r="AH230" s="73">
        <f t="shared" si="144"/>
        <v>0</v>
      </c>
      <c r="AI230" s="73">
        <f t="shared" si="144"/>
        <v>0</v>
      </c>
      <c r="AJ230" s="73">
        <f t="shared" si="144"/>
        <v>0</v>
      </c>
      <c r="AK230" s="73">
        <f t="shared" si="144"/>
        <v>0</v>
      </c>
      <c r="AL230" s="73">
        <f t="shared" si="144"/>
        <v>0</v>
      </c>
      <c r="AM230" s="73">
        <f t="shared" si="144"/>
        <v>0</v>
      </c>
    </row>
    <row r="231" spans="1:39" ht="24.9" customHeight="1">
      <c r="A231" s="254">
        <v>4</v>
      </c>
      <c r="B231" s="74">
        <v>4271001</v>
      </c>
      <c r="C231" s="75" t="s">
        <v>191</v>
      </c>
      <c r="D231" s="73">
        <f t="shared" si="138"/>
        <v>0</v>
      </c>
      <c r="E231" s="73">
        <f t="shared" si="142"/>
        <v>0</v>
      </c>
      <c r="F231" s="73">
        <f t="shared" si="142"/>
        <v>0</v>
      </c>
      <c r="G231" s="73">
        <f t="shared" si="142"/>
        <v>0</v>
      </c>
      <c r="H231" s="73">
        <f t="shared" si="142"/>
        <v>0</v>
      </c>
      <c r="I231" s="73">
        <f t="shared" si="142"/>
        <v>0</v>
      </c>
      <c r="J231" s="73">
        <f t="shared" si="142"/>
        <v>0</v>
      </c>
      <c r="K231" s="73">
        <f t="shared" si="142"/>
        <v>0</v>
      </c>
      <c r="L231" s="73">
        <f t="shared" si="142"/>
        <v>0</v>
      </c>
      <c r="M231" s="73">
        <f t="shared" si="142"/>
        <v>0</v>
      </c>
      <c r="N231" s="73">
        <f t="shared" si="142"/>
        <v>0</v>
      </c>
      <c r="O231" s="73">
        <f t="shared" si="143"/>
        <v>0</v>
      </c>
      <c r="P231" s="73">
        <f t="shared" si="143"/>
        <v>0</v>
      </c>
      <c r="Q231" s="73">
        <f t="shared" si="143"/>
        <v>0</v>
      </c>
      <c r="R231" s="73">
        <f t="shared" si="143"/>
        <v>0</v>
      </c>
      <c r="S231" s="73">
        <f t="shared" si="143"/>
        <v>0</v>
      </c>
      <c r="T231" s="73">
        <f t="shared" si="143"/>
        <v>0</v>
      </c>
      <c r="U231" s="73">
        <f t="shared" si="143"/>
        <v>0</v>
      </c>
      <c r="V231" s="73">
        <f t="shared" si="143"/>
        <v>0</v>
      </c>
      <c r="W231" s="73">
        <f t="shared" si="143"/>
        <v>0</v>
      </c>
      <c r="X231" s="73">
        <f t="shared" si="143"/>
        <v>0</v>
      </c>
      <c r="Y231" s="73">
        <f t="shared" si="144"/>
        <v>0</v>
      </c>
      <c r="Z231" s="73">
        <f t="shared" si="144"/>
        <v>0</v>
      </c>
      <c r="AA231" s="73">
        <f t="shared" si="144"/>
        <v>0</v>
      </c>
      <c r="AB231" s="73">
        <f t="shared" si="144"/>
        <v>0</v>
      </c>
      <c r="AC231" s="73">
        <f t="shared" si="144"/>
        <v>0</v>
      </c>
      <c r="AD231" s="73">
        <f t="shared" si="144"/>
        <v>0</v>
      </c>
      <c r="AE231" s="73">
        <f t="shared" si="144"/>
        <v>0</v>
      </c>
      <c r="AF231" s="73">
        <f t="shared" si="144"/>
        <v>0</v>
      </c>
      <c r="AG231" s="73">
        <f t="shared" si="144"/>
        <v>0</v>
      </c>
      <c r="AH231" s="73">
        <f t="shared" si="144"/>
        <v>0</v>
      </c>
      <c r="AI231" s="73">
        <f t="shared" si="144"/>
        <v>0</v>
      </c>
      <c r="AJ231" s="73">
        <f t="shared" si="144"/>
        <v>0</v>
      </c>
      <c r="AK231" s="73">
        <f t="shared" si="144"/>
        <v>0</v>
      </c>
      <c r="AL231" s="73">
        <f t="shared" si="144"/>
        <v>0</v>
      </c>
      <c r="AM231" s="73">
        <f t="shared" si="144"/>
        <v>0</v>
      </c>
    </row>
    <row r="232" spans="1:39" ht="24.9" customHeight="1">
      <c r="A232" s="254">
        <v>4</v>
      </c>
      <c r="B232" s="74">
        <v>4271002</v>
      </c>
      <c r="C232" s="75" t="s">
        <v>192</v>
      </c>
      <c r="D232" s="73">
        <f t="shared" si="138"/>
        <v>0</v>
      </c>
      <c r="E232" s="73">
        <f t="shared" si="142"/>
        <v>0</v>
      </c>
      <c r="F232" s="73">
        <f t="shared" si="142"/>
        <v>0</v>
      </c>
      <c r="G232" s="73">
        <f t="shared" si="142"/>
        <v>0</v>
      </c>
      <c r="H232" s="73">
        <f t="shared" si="142"/>
        <v>0</v>
      </c>
      <c r="I232" s="73">
        <f t="shared" si="142"/>
        <v>0</v>
      </c>
      <c r="J232" s="73">
        <f t="shared" si="142"/>
        <v>0</v>
      </c>
      <c r="K232" s="73">
        <f t="shared" si="142"/>
        <v>0</v>
      </c>
      <c r="L232" s="73">
        <f t="shared" si="142"/>
        <v>0</v>
      </c>
      <c r="M232" s="73">
        <f t="shared" si="142"/>
        <v>0</v>
      </c>
      <c r="N232" s="73">
        <f t="shared" si="142"/>
        <v>0</v>
      </c>
      <c r="O232" s="73">
        <f t="shared" si="143"/>
        <v>0</v>
      </c>
      <c r="P232" s="73">
        <f t="shared" si="143"/>
        <v>0</v>
      </c>
      <c r="Q232" s="73">
        <f t="shared" si="143"/>
        <v>0</v>
      </c>
      <c r="R232" s="73">
        <f t="shared" si="143"/>
        <v>0</v>
      </c>
      <c r="S232" s="73">
        <f t="shared" si="143"/>
        <v>0</v>
      </c>
      <c r="T232" s="73">
        <f t="shared" si="143"/>
        <v>0</v>
      </c>
      <c r="U232" s="73">
        <f t="shared" si="143"/>
        <v>0</v>
      </c>
      <c r="V232" s="73">
        <f t="shared" si="143"/>
        <v>0</v>
      </c>
      <c r="W232" s="73">
        <f t="shared" si="143"/>
        <v>0</v>
      </c>
      <c r="X232" s="73">
        <f t="shared" si="143"/>
        <v>0</v>
      </c>
      <c r="Y232" s="73">
        <f t="shared" si="144"/>
        <v>0</v>
      </c>
      <c r="Z232" s="73">
        <f t="shared" si="144"/>
        <v>0</v>
      </c>
      <c r="AA232" s="73">
        <f t="shared" si="144"/>
        <v>0</v>
      </c>
      <c r="AB232" s="73">
        <f t="shared" si="144"/>
        <v>0</v>
      </c>
      <c r="AC232" s="73">
        <f t="shared" si="144"/>
        <v>0</v>
      </c>
      <c r="AD232" s="73">
        <f t="shared" si="144"/>
        <v>0</v>
      </c>
      <c r="AE232" s="73">
        <f t="shared" si="144"/>
        <v>0</v>
      </c>
      <c r="AF232" s="73">
        <f t="shared" si="144"/>
        <v>0</v>
      </c>
      <c r="AG232" s="73">
        <f t="shared" si="144"/>
        <v>0</v>
      </c>
      <c r="AH232" s="73">
        <f t="shared" si="144"/>
        <v>0</v>
      </c>
      <c r="AI232" s="73">
        <f t="shared" si="144"/>
        <v>0</v>
      </c>
      <c r="AJ232" s="73">
        <f t="shared" si="144"/>
        <v>0</v>
      </c>
      <c r="AK232" s="73">
        <f t="shared" si="144"/>
        <v>0</v>
      </c>
      <c r="AL232" s="73">
        <f t="shared" si="144"/>
        <v>0</v>
      </c>
      <c r="AM232" s="73">
        <f t="shared" si="144"/>
        <v>0</v>
      </c>
    </row>
    <row r="233" spans="1:39" ht="24.9" customHeight="1">
      <c r="A233" s="254">
        <v>4</v>
      </c>
      <c r="B233" s="96">
        <v>4281001</v>
      </c>
      <c r="C233" s="95" t="s">
        <v>580</v>
      </c>
      <c r="D233" s="73">
        <f t="shared" si="138"/>
        <v>0</v>
      </c>
      <c r="E233" s="73">
        <f t="shared" si="142"/>
        <v>0</v>
      </c>
      <c r="F233" s="73">
        <f t="shared" si="142"/>
        <v>0</v>
      </c>
      <c r="G233" s="73">
        <f t="shared" si="142"/>
        <v>0</v>
      </c>
      <c r="H233" s="73">
        <f t="shared" si="142"/>
        <v>0</v>
      </c>
      <c r="I233" s="73">
        <f t="shared" si="142"/>
        <v>0</v>
      </c>
      <c r="J233" s="73">
        <f t="shared" si="142"/>
        <v>0</v>
      </c>
      <c r="K233" s="73">
        <f t="shared" si="142"/>
        <v>0</v>
      </c>
      <c r="L233" s="73">
        <f t="shared" si="142"/>
        <v>0</v>
      </c>
      <c r="M233" s="73">
        <f t="shared" si="142"/>
        <v>0</v>
      </c>
      <c r="N233" s="73">
        <f t="shared" si="142"/>
        <v>0</v>
      </c>
      <c r="O233" s="73">
        <f t="shared" si="143"/>
        <v>0</v>
      </c>
      <c r="P233" s="73">
        <f t="shared" si="143"/>
        <v>0</v>
      </c>
      <c r="Q233" s="73">
        <f t="shared" si="143"/>
        <v>0</v>
      </c>
      <c r="R233" s="73">
        <f t="shared" si="143"/>
        <v>0</v>
      </c>
      <c r="S233" s="73">
        <f t="shared" si="143"/>
        <v>0</v>
      </c>
      <c r="T233" s="73">
        <f t="shared" si="143"/>
        <v>0</v>
      </c>
      <c r="U233" s="73">
        <f t="shared" si="143"/>
        <v>0</v>
      </c>
      <c r="V233" s="73">
        <f t="shared" si="143"/>
        <v>0</v>
      </c>
      <c r="W233" s="73">
        <f t="shared" si="143"/>
        <v>0</v>
      </c>
      <c r="X233" s="73">
        <f t="shared" si="143"/>
        <v>0</v>
      </c>
      <c r="Y233" s="73">
        <f t="shared" si="144"/>
        <v>0</v>
      </c>
      <c r="Z233" s="73">
        <f t="shared" si="144"/>
        <v>0</v>
      </c>
      <c r="AA233" s="73">
        <f t="shared" si="144"/>
        <v>0</v>
      </c>
      <c r="AB233" s="73">
        <f t="shared" si="144"/>
        <v>0</v>
      </c>
      <c r="AC233" s="73">
        <f t="shared" si="144"/>
        <v>0</v>
      </c>
      <c r="AD233" s="73">
        <f t="shared" si="144"/>
        <v>0</v>
      </c>
      <c r="AE233" s="73">
        <f t="shared" si="144"/>
        <v>0</v>
      </c>
      <c r="AF233" s="73">
        <f t="shared" si="144"/>
        <v>0</v>
      </c>
      <c r="AG233" s="73">
        <f t="shared" si="144"/>
        <v>0</v>
      </c>
      <c r="AH233" s="73">
        <f t="shared" si="144"/>
        <v>0</v>
      </c>
      <c r="AI233" s="73">
        <f t="shared" si="144"/>
        <v>0</v>
      </c>
      <c r="AJ233" s="73">
        <f t="shared" si="144"/>
        <v>0</v>
      </c>
      <c r="AK233" s="73">
        <f t="shared" si="144"/>
        <v>0</v>
      </c>
      <c r="AL233" s="73">
        <f t="shared" si="144"/>
        <v>0</v>
      </c>
      <c r="AM233" s="73">
        <f t="shared" si="144"/>
        <v>0</v>
      </c>
    </row>
    <row r="234" spans="1:39" ht="24.9" customHeight="1">
      <c r="A234" s="254">
        <v>4</v>
      </c>
      <c r="B234" s="74">
        <v>4291001</v>
      </c>
      <c r="C234" s="75" t="s">
        <v>193</v>
      </c>
      <c r="D234" s="73">
        <f t="shared" si="138"/>
        <v>0</v>
      </c>
      <c r="E234" s="73">
        <f t="shared" si="142"/>
        <v>0</v>
      </c>
      <c r="F234" s="73">
        <f t="shared" si="142"/>
        <v>0</v>
      </c>
      <c r="G234" s="73">
        <f t="shared" si="142"/>
        <v>0</v>
      </c>
      <c r="H234" s="73">
        <f t="shared" si="142"/>
        <v>0</v>
      </c>
      <c r="I234" s="73">
        <f t="shared" si="142"/>
        <v>0</v>
      </c>
      <c r="J234" s="73">
        <f t="shared" si="142"/>
        <v>0</v>
      </c>
      <c r="K234" s="73">
        <f t="shared" si="142"/>
        <v>0</v>
      </c>
      <c r="L234" s="73">
        <f t="shared" si="142"/>
        <v>0</v>
      </c>
      <c r="M234" s="73">
        <f t="shared" si="142"/>
        <v>0</v>
      </c>
      <c r="N234" s="73">
        <f t="shared" si="142"/>
        <v>0</v>
      </c>
      <c r="O234" s="73">
        <f t="shared" si="143"/>
        <v>0</v>
      </c>
      <c r="P234" s="73">
        <f t="shared" si="143"/>
        <v>0</v>
      </c>
      <c r="Q234" s="73">
        <f t="shared" si="143"/>
        <v>0</v>
      </c>
      <c r="R234" s="73">
        <f t="shared" si="143"/>
        <v>0</v>
      </c>
      <c r="S234" s="73">
        <f t="shared" si="143"/>
        <v>0</v>
      </c>
      <c r="T234" s="73">
        <f t="shared" si="143"/>
        <v>0</v>
      </c>
      <c r="U234" s="73">
        <f t="shared" si="143"/>
        <v>0</v>
      </c>
      <c r="V234" s="73">
        <f t="shared" si="143"/>
        <v>0</v>
      </c>
      <c r="W234" s="73">
        <f t="shared" si="143"/>
        <v>0</v>
      </c>
      <c r="X234" s="73">
        <f t="shared" si="143"/>
        <v>0</v>
      </c>
      <c r="Y234" s="73">
        <f t="shared" si="144"/>
        <v>0</v>
      </c>
      <c r="Z234" s="73">
        <f t="shared" si="144"/>
        <v>0</v>
      </c>
      <c r="AA234" s="73">
        <f t="shared" si="144"/>
        <v>0</v>
      </c>
      <c r="AB234" s="73">
        <f t="shared" si="144"/>
        <v>0</v>
      </c>
      <c r="AC234" s="73">
        <f t="shared" si="144"/>
        <v>0</v>
      </c>
      <c r="AD234" s="73">
        <f t="shared" si="144"/>
        <v>0</v>
      </c>
      <c r="AE234" s="73">
        <f t="shared" si="144"/>
        <v>0</v>
      </c>
      <c r="AF234" s="73">
        <f t="shared" si="144"/>
        <v>0</v>
      </c>
      <c r="AG234" s="73">
        <f t="shared" si="144"/>
        <v>0</v>
      </c>
      <c r="AH234" s="73">
        <f t="shared" si="144"/>
        <v>0</v>
      </c>
      <c r="AI234" s="73">
        <f t="shared" si="144"/>
        <v>0</v>
      </c>
      <c r="AJ234" s="73">
        <f t="shared" si="144"/>
        <v>0</v>
      </c>
      <c r="AK234" s="73">
        <f t="shared" si="144"/>
        <v>0</v>
      </c>
      <c r="AL234" s="73">
        <f t="shared" si="144"/>
        <v>0</v>
      </c>
      <c r="AM234" s="73">
        <f t="shared" si="144"/>
        <v>0</v>
      </c>
    </row>
    <row r="235" spans="1:39" ht="24.9" customHeight="1">
      <c r="A235" s="254">
        <v>4</v>
      </c>
      <c r="B235" s="74">
        <v>4291003</v>
      </c>
      <c r="C235" s="75" t="s">
        <v>194</v>
      </c>
      <c r="D235" s="73">
        <f t="shared" si="138"/>
        <v>0</v>
      </c>
      <c r="E235" s="73">
        <f t="shared" si="142"/>
        <v>0</v>
      </c>
      <c r="F235" s="73">
        <f t="shared" si="142"/>
        <v>0</v>
      </c>
      <c r="G235" s="73">
        <f t="shared" si="142"/>
        <v>0</v>
      </c>
      <c r="H235" s="73">
        <f t="shared" si="142"/>
        <v>0</v>
      </c>
      <c r="I235" s="73">
        <f t="shared" si="142"/>
        <v>0</v>
      </c>
      <c r="J235" s="73">
        <f t="shared" si="142"/>
        <v>0</v>
      </c>
      <c r="K235" s="73">
        <f t="shared" si="142"/>
        <v>0</v>
      </c>
      <c r="L235" s="73">
        <f t="shared" si="142"/>
        <v>0</v>
      </c>
      <c r="M235" s="73">
        <f t="shared" si="142"/>
        <v>0</v>
      </c>
      <c r="N235" s="73">
        <f t="shared" si="142"/>
        <v>0</v>
      </c>
      <c r="O235" s="73">
        <f t="shared" si="143"/>
        <v>0</v>
      </c>
      <c r="P235" s="73">
        <f t="shared" si="143"/>
        <v>0</v>
      </c>
      <c r="Q235" s="73">
        <f t="shared" si="143"/>
        <v>0</v>
      </c>
      <c r="R235" s="73">
        <f t="shared" si="143"/>
        <v>0</v>
      </c>
      <c r="S235" s="73">
        <f t="shared" si="143"/>
        <v>0</v>
      </c>
      <c r="T235" s="73">
        <f t="shared" si="143"/>
        <v>0</v>
      </c>
      <c r="U235" s="73">
        <f t="shared" si="143"/>
        <v>0</v>
      </c>
      <c r="V235" s="73">
        <f t="shared" si="143"/>
        <v>0</v>
      </c>
      <c r="W235" s="73">
        <f t="shared" si="143"/>
        <v>0</v>
      </c>
      <c r="X235" s="73">
        <f t="shared" si="143"/>
        <v>0</v>
      </c>
      <c r="Y235" s="73">
        <f t="shared" si="144"/>
        <v>0</v>
      </c>
      <c r="Z235" s="73">
        <f t="shared" si="144"/>
        <v>0</v>
      </c>
      <c r="AA235" s="73">
        <f t="shared" si="144"/>
        <v>0</v>
      </c>
      <c r="AB235" s="73">
        <f t="shared" si="144"/>
        <v>0</v>
      </c>
      <c r="AC235" s="73">
        <f t="shared" si="144"/>
        <v>0</v>
      </c>
      <c r="AD235" s="73">
        <f t="shared" si="144"/>
        <v>0</v>
      </c>
      <c r="AE235" s="73">
        <f t="shared" si="144"/>
        <v>0</v>
      </c>
      <c r="AF235" s="73">
        <f t="shared" si="144"/>
        <v>0</v>
      </c>
      <c r="AG235" s="73">
        <f t="shared" si="144"/>
        <v>0</v>
      </c>
      <c r="AH235" s="73">
        <f t="shared" si="144"/>
        <v>0</v>
      </c>
      <c r="AI235" s="73">
        <f t="shared" si="144"/>
        <v>0</v>
      </c>
      <c r="AJ235" s="73">
        <f t="shared" si="144"/>
        <v>0</v>
      </c>
      <c r="AK235" s="73">
        <f t="shared" si="144"/>
        <v>0</v>
      </c>
      <c r="AL235" s="73">
        <f t="shared" si="144"/>
        <v>0</v>
      </c>
      <c r="AM235" s="73">
        <f t="shared" si="144"/>
        <v>0</v>
      </c>
    </row>
    <row r="236" spans="1:39" ht="24.9" customHeight="1">
      <c r="A236" s="254">
        <v>4</v>
      </c>
      <c r="B236" s="74">
        <v>4291004</v>
      </c>
      <c r="C236" s="75" t="s">
        <v>195</v>
      </c>
      <c r="D236" s="73">
        <f t="shared" si="138"/>
        <v>0</v>
      </c>
      <c r="E236" s="73">
        <f t="shared" si="142"/>
        <v>0</v>
      </c>
      <c r="F236" s="73">
        <f t="shared" si="142"/>
        <v>0</v>
      </c>
      <c r="G236" s="73">
        <f t="shared" si="142"/>
        <v>0</v>
      </c>
      <c r="H236" s="73">
        <f t="shared" si="142"/>
        <v>0</v>
      </c>
      <c r="I236" s="73">
        <f t="shared" si="142"/>
        <v>0</v>
      </c>
      <c r="J236" s="73">
        <f t="shared" si="142"/>
        <v>0</v>
      </c>
      <c r="K236" s="73">
        <f t="shared" si="142"/>
        <v>0</v>
      </c>
      <c r="L236" s="73">
        <f t="shared" si="142"/>
        <v>0</v>
      </c>
      <c r="M236" s="73">
        <f t="shared" si="142"/>
        <v>0</v>
      </c>
      <c r="N236" s="73">
        <f t="shared" si="142"/>
        <v>0</v>
      </c>
      <c r="O236" s="73">
        <f t="shared" si="143"/>
        <v>0</v>
      </c>
      <c r="P236" s="73">
        <f t="shared" si="143"/>
        <v>0</v>
      </c>
      <c r="Q236" s="73">
        <f t="shared" si="143"/>
        <v>0</v>
      </c>
      <c r="R236" s="73">
        <f t="shared" si="143"/>
        <v>0</v>
      </c>
      <c r="S236" s="73">
        <f t="shared" si="143"/>
        <v>0</v>
      </c>
      <c r="T236" s="73">
        <f t="shared" si="143"/>
        <v>0</v>
      </c>
      <c r="U236" s="73">
        <f t="shared" si="143"/>
        <v>0</v>
      </c>
      <c r="V236" s="73">
        <f t="shared" si="143"/>
        <v>0</v>
      </c>
      <c r="W236" s="73">
        <f t="shared" si="143"/>
        <v>0</v>
      </c>
      <c r="X236" s="73">
        <f t="shared" si="143"/>
        <v>0</v>
      </c>
      <c r="Y236" s="73">
        <f t="shared" si="144"/>
        <v>0</v>
      </c>
      <c r="Z236" s="73">
        <f t="shared" si="144"/>
        <v>0</v>
      </c>
      <c r="AA236" s="73">
        <f t="shared" si="144"/>
        <v>0</v>
      </c>
      <c r="AB236" s="73">
        <f t="shared" si="144"/>
        <v>0</v>
      </c>
      <c r="AC236" s="73">
        <f t="shared" si="144"/>
        <v>0</v>
      </c>
      <c r="AD236" s="73">
        <f t="shared" si="144"/>
        <v>0</v>
      </c>
      <c r="AE236" s="73">
        <f t="shared" si="144"/>
        <v>0</v>
      </c>
      <c r="AF236" s="73">
        <f t="shared" si="144"/>
        <v>0</v>
      </c>
      <c r="AG236" s="73">
        <f t="shared" si="144"/>
        <v>0</v>
      </c>
      <c r="AH236" s="73">
        <f t="shared" si="144"/>
        <v>0</v>
      </c>
      <c r="AI236" s="73">
        <f t="shared" si="144"/>
        <v>0</v>
      </c>
      <c r="AJ236" s="73">
        <f t="shared" si="144"/>
        <v>0</v>
      </c>
      <c r="AK236" s="73">
        <f t="shared" si="144"/>
        <v>0</v>
      </c>
      <c r="AL236" s="73">
        <f t="shared" si="144"/>
        <v>0</v>
      </c>
      <c r="AM236" s="73">
        <f t="shared" si="144"/>
        <v>0</v>
      </c>
    </row>
    <row r="237" spans="1:39" ht="24.9" customHeight="1">
      <c r="A237" s="254">
        <v>4</v>
      </c>
      <c r="B237" s="74">
        <v>4292001</v>
      </c>
      <c r="C237" s="75" t="s">
        <v>196</v>
      </c>
      <c r="D237" s="73">
        <f t="shared" si="138"/>
        <v>0</v>
      </c>
      <c r="E237" s="73">
        <f t="shared" si="142"/>
        <v>0</v>
      </c>
      <c r="F237" s="73">
        <f t="shared" si="142"/>
        <v>0</v>
      </c>
      <c r="G237" s="73">
        <f t="shared" si="142"/>
        <v>0</v>
      </c>
      <c r="H237" s="73">
        <f t="shared" si="142"/>
        <v>0</v>
      </c>
      <c r="I237" s="73">
        <f t="shared" si="142"/>
        <v>0</v>
      </c>
      <c r="J237" s="73">
        <f t="shared" si="142"/>
        <v>0</v>
      </c>
      <c r="K237" s="73">
        <f t="shared" si="142"/>
        <v>0</v>
      </c>
      <c r="L237" s="73">
        <f t="shared" si="142"/>
        <v>0</v>
      </c>
      <c r="M237" s="73">
        <f t="shared" si="142"/>
        <v>0</v>
      </c>
      <c r="N237" s="73">
        <f t="shared" si="142"/>
        <v>0</v>
      </c>
      <c r="O237" s="73">
        <f t="shared" si="143"/>
        <v>0</v>
      </c>
      <c r="P237" s="73">
        <f t="shared" si="143"/>
        <v>0</v>
      </c>
      <c r="Q237" s="73">
        <f t="shared" si="143"/>
        <v>0</v>
      </c>
      <c r="R237" s="73">
        <f t="shared" si="143"/>
        <v>0</v>
      </c>
      <c r="S237" s="73">
        <f t="shared" si="143"/>
        <v>0</v>
      </c>
      <c r="T237" s="73">
        <f t="shared" si="143"/>
        <v>0</v>
      </c>
      <c r="U237" s="73">
        <f t="shared" si="143"/>
        <v>0</v>
      </c>
      <c r="V237" s="73">
        <f t="shared" si="143"/>
        <v>0</v>
      </c>
      <c r="W237" s="73">
        <f t="shared" si="143"/>
        <v>0</v>
      </c>
      <c r="X237" s="73">
        <f t="shared" si="143"/>
        <v>0</v>
      </c>
      <c r="Y237" s="73">
        <f t="shared" si="144"/>
        <v>0</v>
      </c>
      <c r="Z237" s="73">
        <f t="shared" si="144"/>
        <v>0</v>
      </c>
      <c r="AA237" s="73">
        <f t="shared" si="144"/>
        <v>0</v>
      </c>
      <c r="AB237" s="73">
        <f t="shared" si="144"/>
        <v>0</v>
      </c>
      <c r="AC237" s="73">
        <f t="shared" si="144"/>
        <v>0</v>
      </c>
      <c r="AD237" s="73">
        <f t="shared" si="144"/>
        <v>0</v>
      </c>
      <c r="AE237" s="73">
        <f t="shared" si="144"/>
        <v>0</v>
      </c>
      <c r="AF237" s="73">
        <f t="shared" si="144"/>
        <v>0</v>
      </c>
      <c r="AG237" s="73">
        <f t="shared" si="144"/>
        <v>0</v>
      </c>
      <c r="AH237" s="73">
        <f t="shared" si="144"/>
        <v>0</v>
      </c>
      <c r="AI237" s="73">
        <f t="shared" si="144"/>
        <v>0</v>
      </c>
      <c r="AJ237" s="73">
        <f t="shared" si="144"/>
        <v>0</v>
      </c>
      <c r="AK237" s="73">
        <f t="shared" si="144"/>
        <v>0</v>
      </c>
      <c r="AL237" s="73">
        <f t="shared" si="144"/>
        <v>0</v>
      </c>
      <c r="AM237" s="73">
        <f t="shared" si="144"/>
        <v>0</v>
      </c>
    </row>
    <row r="238" spans="1:39" ht="24.9" customHeight="1">
      <c r="A238" s="254" t="s">
        <v>652</v>
      </c>
      <c r="B238" s="109"/>
      <c r="C238" s="101" t="s">
        <v>197</v>
      </c>
      <c r="D238" s="102">
        <f>+D239+D252</f>
        <v>0</v>
      </c>
      <c r="E238" s="102">
        <f>+E239+E252</f>
        <v>0</v>
      </c>
      <c r="F238" s="102">
        <f>+F239+F252</f>
        <v>0</v>
      </c>
      <c r="G238" s="102">
        <f t="shared" ref="G238:AM238" si="145">+G239+G252</f>
        <v>0</v>
      </c>
      <c r="H238" s="102">
        <f t="shared" si="145"/>
        <v>0</v>
      </c>
      <c r="I238" s="102">
        <f t="shared" si="145"/>
        <v>0</v>
      </c>
      <c r="J238" s="102">
        <f t="shared" si="145"/>
        <v>0</v>
      </c>
      <c r="K238" s="102">
        <f t="shared" si="145"/>
        <v>0</v>
      </c>
      <c r="L238" s="102">
        <f t="shared" si="145"/>
        <v>0</v>
      </c>
      <c r="M238" s="102">
        <f t="shared" si="145"/>
        <v>0</v>
      </c>
      <c r="N238" s="102">
        <f t="shared" si="145"/>
        <v>0</v>
      </c>
      <c r="O238" s="102">
        <f t="shared" si="145"/>
        <v>0</v>
      </c>
      <c r="P238" s="102">
        <f t="shared" si="145"/>
        <v>0</v>
      </c>
      <c r="Q238" s="102">
        <f t="shared" si="145"/>
        <v>0</v>
      </c>
      <c r="R238" s="102">
        <f t="shared" si="145"/>
        <v>0</v>
      </c>
      <c r="S238" s="102">
        <f t="shared" si="145"/>
        <v>0</v>
      </c>
      <c r="T238" s="102">
        <f t="shared" si="145"/>
        <v>0</v>
      </c>
      <c r="U238" s="102">
        <f t="shared" si="145"/>
        <v>0</v>
      </c>
      <c r="V238" s="102">
        <f t="shared" si="145"/>
        <v>0</v>
      </c>
      <c r="W238" s="102">
        <f t="shared" si="145"/>
        <v>0</v>
      </c>
      <c r="X238" s="102">
        <f t="shared" si="145"/>
        <v>0</v>
      </c>
      <c r="Y238" s="102">
        <f t="shared" si="145"/>
        <v>0</v>
      </c>
      <c r="Z238" s="102">
        <f t="shared" si="145"/>
        <v>0</v>
      </c>
      <c r="AA238" s="102">
        <f t="shared" si="145"/>
        <v>0</v>
      </c>
      <c r="AB238" s="102">
        <f t="shared" si="145"/>
        <v>0</v>
      </c>
      <c r="AC238" s="102">
        <f t="shared" si="145"/>
        <v>0</v>
      </c>
      <c r="AD238" s="102">
        <f t="shared" si="145"/>
        <v>0</v>
      </c>
      <c r="AE238" s="102">
        <f t="shared" si="145"/>
        <v>0</v>
      </c>
      <c r="AF238" s="102">
        <f t="shared" si="145"/>
        <v>0</v>
      </c>
      <c r="AG238" s="102">
        <f t="shared" si="145"/>
        <v>0</v>
      </c>
      <c r="AH238" s="102">
        <f t="shared" si="145"/>
        <v>0</v>
      </c>
      <c r="AI238" s="102">
        <f t="shared" si="145"/>
        <v>0</v>
      </c>
      <c r="AJ238" s="102">
        <f t="shared" si="145"/>
        <v>0</v>
      </c>
      <c r="AK238" s="102">
        <f t="shared" si="145"/>
        <v>0</v>
      </c>
      <c r="AL238" s="102">
        <f t="shared" si="145"/>
        <v>0</v>
      </c>
      <c r="AM238" s="102">
        <f t="shared" si="145"/>
        <v>0</v>
      </c>
    </row>
    <row r="239" spans="1:39" ht="24.9" customHeight="1">
      <c r="A239" s="254" t="s">
        <v>652</v>
      </c>
      <c r="B239" s="110"/>
      <c r="C239" s="111" t="s">
        <v>198</v>
      </c>
      <c r="D239" s="112">
        <f>SUM(D240:D251)</f>
        <v>0</v>
      </c>
      <c r="E239" s="112">
        <f t="shared" ref="E239:AM239" si="146">SUM(E240:E251)</f>
        <v>0</v>
      </c>
      <c r="F239" s="112">
        <f t="shared" si="146"/>
        <v>0</v>
      </c>
      <c r="G239" s="112">
        <f t="shared" si="146"/>
        <v>0</v>
      </c>
      <c r="H239" s="112">
        <f t="shared" si="146"/>
        <v>0</v>
      </c>
      <c r="I239" s="112">
        <f t="shared" si="146"/>
        <v>0</v>
      </c>
      <c r="J239" s="112">
        <f t="shared" si="146"/>
        <v>0</v>
      </c>
      <c r="K239" s="112">
        <f t="shared" si="146"/>
        <v>0</v>
      </c>
      <c r="L239" s="112">
        <f t="shared" si="146"/>
        <v>0</v>
      </c>
      <c r="M239" s="112">
        <f t="shared" si="146"/>
        <v>0</v>
      </c>
      <c r="N239" s="112">
        <f t="shared" si="146"/>
        <v>0</v>
      </c>
      <c r="O239" s="112">
        <f t="shared" si="146"/>
        <v>0</v>
      </c>
      <c r="P239" s="112">
        <f t="shared" si="146"/>
        <v>0</v>
      </c>
      <c r="Q239" s="112">
        <f t="shared" si="146"/>
        <v>0</v>
      </c>
      <c r="R239" s="112">
        <f t="shared" si="146"/>
        <v>0</v>
      </c>
      <c r="S239" s="112">
        <f t="shared" si="146"/>
        <v>0</v>
      </c>
      <c r="T239" s="112">
        <f t="shared" si="146"/>
        <v>0</v>
      </c>
      <c r="U239" s="112">
        <f t="shared" si="146"/>
        <v>0</v>
      </c>
      <c r="V239" s="112">
        <f t="shared" si="146"/>
        <v>0</v>
      </c>
      <c r="W239" s="112">
        <f t="shared" si="146"/>
        <v>0</v>
      </c>
      <c r="X239" s="112">
        <f t="shared" si="146"/>
        <v>0</v>
      </c>
      <c r="Y239" s="112">
        <f t="shared" si="146"/>
        <v>0</v>
      </c>
      <c r="Z239" s="112">
        <f t="shared" si="146"/>
        <v>0</v>
      </c>
      <c r="AA239" s="112">
        <f t="shared" si="146"/>
        <v>0</v>
      </c>
      <c r="AB239" s="112">
        <f t="shared" si="146"/>
        <v>0</v>
      </c>
      <c r="AC239" s="112">
        <f t="shared" si="146"/>
        <v>0</v>
      </c>
      <c r="AD239" s="112">
        <f t="shared" si="146"/>
        <v>0</v>
      </c>
      <c r="AE239" s="112">
        <f t="shared" si="146"/>
        <v>0</v>
      </c>
      <c r="AF239" s="112">
        <f t="shared" si="146"/>
        <v>0</v>
      </c>
      <c r="AG239" s="112">
        <f t="shared" si="146"/>
        <v>0</v>
      </c>
      <c r="AH239" s="112">
        <f t="shared" si="146"/>
        <v>0</v>
      </c>
      <c r="AI239" s="112">
        <f t="shared" si="146"/>
        <v>0</v>
      </c>
      <c r="AJ239" s="112">
        <f t="shared" si="146"/>
        <v>0</v>
      </c>
      <c r="AK239" s="112">
        <f t="shared" si="146"/>
        <v>0</v>
      </c>
      <c r="AL239" s="112">
        <f t="shared" si="146"/>
        <v>0</v>
      </c>
      <c r="AM239" s="112">
        <f t="shared" si="146"/>
        <v>0</v>
      </c>
    </row>
    <row r="240" spans="1:39" ht="24.9" customHeight="1">
      <c r="B240" s="74">
        <v>6274003</v>
      </c>
      <c r="C240" s="75" t="s">
        <v>516</v>
      </c>
      <c r="D240" s="73">
        <f t="shared" ref="D240:D250" si="147">SUM(E240:AM240)</f>
        <v>0</v>
      </c>
      <c r="E240" s="73">
        <f t="shared" ref="E240:N251" si="148">SUMIF($B$283:$B$593,$B$5:$B$279,E$283:E$593)</f>
        <v>0</v>
      </c>
      <c r="F240" s="73">
        <f t="shared" si="148"/>
        <v>0</v>
      </c>
      <c r="G240" s="73">
        <f t="shared" si="148"/>
        <v>0</v>
      </c>
      <c r="H240" s="73">
        <f t="shared" si="148"/>
        <v>0</v>
      </c>
      <c r="I240" s="73">
        <f t="shared" si="148"/>
        <v>0</v>
      </c>
      <c r="J240" s="73">
        <f t="shared" si="148"/>
        <v>0</v>
      </c>
      <c r="K240" s="73">
        <f t="shared" si="148"/>
        <v>0</v>
      </c>
      <c r="L240" s="73">
        <f t="shared" si="148"/>
        <v>0</v>
      </c>
      <c r="M240" s="73">
        <f t="shared" si="148"/>
        <v>0</v>
      </c>
      <c r="N240" s="73">
        <f t="shared" si="148"/>
        <v>0</v>
      </c>
      <c r="O240" s="73">
        <f t="shared" ref="O240:X251" si="149">SUMIF($B$283:$B$593,$B$5:$B$279,O$283:O$593)</f>
        <v>0</v>
      </c>
      <c r="P240" s="73">
        <f t="shared" si="149"/>
        <v>0</v>
      </c>
      <c r="Q240" s="73">
        <f t="shared" si="149"/>
        <v>0</v>
      </c>
      <c r="R240" s="73">
        <f t="shared" si="149"/>
        <v>0</v>
      </c>
      <c r="S240" s="73">
        <f t="shared" si="149"/>
        <v>0</v>
      </c>
      <c r="T240" s="73">
        <f t="shared" si="149"/>
        <v>0</v>
      </c>
      <c r="U240" s="73">
        <f t="shared" si="149"/>
        <v>0</v>
      </c>
      <c r="V240" s="73">
        <f t="shared" si="149"/>
        <v>0</v>
      </c>
      <c r="W240" s="73">
        <f t="shared" si="149"/>
        <v>0</v>
      </c>
      <c r="X240" s="73">
        <f t="shared" si="149"/>
        <v>0</v>
      </c>
      <c r="Y240" s="73">
        <f t="shared" ref="Y240:AM251" si="150">SUMIF($B$283:$B$593,$B$5:$B$279,Y$283:Y$593)</f>
        <v>0</v>
      </c>
      <c r="Z240" s="73">
        <f t="shared" si="150"/>
        <v>0</v>
      </c>
      <c r="AA240" s="73">
        <f t="shared" si="150"/>
        <v>0</v>
      </c>
      <c r="AB240" s="73">
        <f t="shared" si="150"/>
        <v>0</v>
      </c>
      <c r="AC240" s="73">
        <f t="shared" si="150"/>
        <v>0</v>
      </c>
      <c r="AD240" s="73">
        <f t="shared" si="150"/>
        <v>0</v>
      </c>
      <c r="AE240" s="73">
        <f t="shared" si="150"/>
        <v>0</v>
      </c>
      <c r="AF240" s="73">
        <f t="shared" si="150"/>
        <v>0</v>
      </c>
      <c r="AG240" s="73">
        <f t="shared" si="150"/>
        <v>0</v>
      </c>
      <c r="AH240" s="73">
        <f t="shared" si="150"/>
        <v>0</v>
      </c>
      <c r="AI240" s="73">
        <f t="shared" si="150"/>
        <v>0</v>
      </c>
      <c r="AJ240" s="73">
        <f t="shared" si="150"/>
        <v>0</v>
      </c>
      <c r="AK240" s="73">
        <f t="shared" si="150"/>
        <v>0</v>
      </c>
      <c r="AL240" s="73">
        <f t="shared" si="150"/>
        <v>0</v>
      </c>
      <c r="AM240" s="73">
        <f t="shared" si="150"/>
        <v>0</v>
      </c>
    </row>
    <row r="241" spans="1:39" ht="24.9" customHeight="1">
      <c r="A241" s="254">
        <v>6</v>
      </c>
      <c r="B241" s="74">
        <v>6291001</v>
      </c>
      <c r="C241" s="75" t="s">
        <v>539</v>
      </c>
      <c r="D241" s="73">
        <f t="shared" si="147"/>
        <v>0</v>
      </c>
      <c r="E241" s="73">
        <f t="shared" si="148"/>
        <v>0</v>
      </c>
      <c r="F241" s="73">
        <f t="shared" si="148"/>
        <v>0</v>
      </c>
      <c r="G241" s="73">
        <f t="shared" si="148"/>
        <v>0</v>
      </c>
      <c r="H241" s="73">
        <f t="shared" si="148"/>
        <v>0</v>
      </c>
      <c r="I241" s="73">
        <f t="shared" si="148"/>
        <v>0</v>
      </c>
      <c r="J241" s="73">
        <f t="shared" si="148"/>
        <v>0</v>
      </c>
      <c r="K241" s="73">
        <f t="shared" si="148"/>
        <v>0</v>
      </c>
      <c r="L241" s="73">
        <f t="shared" si="148"/>
        <v>0</v>
      </c>
      <c r="M241" s="73">
        <f t="shared" si="148"/>
        <v>0</v>
      </c>
      <c r="N241" s="73">
        <f t="shared" si="148"/>
        <v>0</v>
      </c>
      <c r="O241" s="73">
        <f t="shared" si="149"/>
        <v>0</v>
      </c>
      <c r="P241" s="73">
        <f t="shared" si="149"/>
        <v>0</v>
      </c>
      <c r="Q241" s="73">
        <f t="shared" si="149"/>
        <v>0</v>
      </c>
      <c r="R241" s="73">
        <f t="shared" si="149"/>
        <v>0</v>
      </c>
      <c r="S241" s="73">
        <f t="shared" si="149"/>
        <v>0</v>
      </c>
      <c r="T241" s="73">
        <f t="shared" si="149"/>
        <v>0</v>
      </c>
      <c r="U241" s="73">
        <f t="shared" si="149"/>
        <v>0</v>
      </c>
      <c r="V241" s="73">
        <f t="shared" si="149"/>
        <v>0</v>
      </c>
      <c r="W241" s="73">
        <f t="shared" si="149"/>
        <v>0</v>
      </c>
      <c r="X241" s="73">
        <f t="shared" si="149"/>
        <v>0</v>
      </c>
      <c r="Y241" s="73">
        <f t="shared" si="150"/>
        <v>0</v>
      </c>
      <c r="Z241" s="73">
        <f t="shared" si="150"/>
        <v>0</v>
      </c>
      <c r="AA241" s="73">
        <f t="shared" si="150"/>
        <v>0</v>
      </c>
      <c r="AB241" s="73">
        <f t="shared" si="150"/>
        <v>0</v>
      </c>
      <c r="AC241" s="73">
        <f t="shared" si="150"/>
        <v>0</v>
      </c>
      <c r="AD241" s="73">
        <f t="shared" si="150"/>
        <v>0</v>
      </c>
      <c r="AE241" s="73">
        <f t="shared" si="150"/>
        <v>0</v>
      </c>
      <c r="AF241" s="73">
        <f t="shared" si="150"/>
        <v>0</v>
      </c>
      <c r="AG241" s="73">
        <f t="shared" si="150"/>
        <v>0</v>
      </c>
      <c r="AH241" s="73">
        <f t="shared" si="150"/>
        <v>0</v>
      </c>
      <c r="AI241" s="73">
        <f t="shared" si="150"/>
        <v>0</v>
      </c>
      <c r="AJ241" s="73">
        <f t="shared" si="150"/>
        <v>0</v>
      </c>
      <c r="AK241" s="73">
        <f t="shared" si="150"/>
        <v>0</v>
      </c>
      <c r="AL241" s="73">
        <f t="shared" si="150"/>
        <v>0</v>
      </c>
      <c r="AM241" s="73">
        <f t="shared" si="150"/>
        <v>0</v>
      </c>
    </row>
    <row r="242" spans="1:39" ht="24.9" customHeight="1">
      <c r="A242" s="254">
        <v>6</v>
      </c>
      <c r="B242" s="74">
        <v>6291002</v>
      </c>
      <c r="C242" s="75" t="s">
        <v>540</v>
      </c>
      <c r="D242" s="73">
        <f t="shared" si="147"/>
        <v>0</v>
      </c>
      <c r="E242" s="73">
        <f t="shared" si="148"/>
        <v>0</v>
      </c>
      <c r="F242" s="73">
        <f t="shared" si="148"/>
        <v>0</v>
      </c>
      <c r="G242" s="73">
        <f t="shared" si="148"/>
        <v>0</v>
      </c>
      <c r="H242" s="73">
        <f t="shared" si="148"/>
        <v>0</v>
      </c>
      <c r="I242" s="73">
        <f t="shared" si="148"/>
        <v>0</v>
      </c>
      <c r="J242" s="73">
        <f t="shared" si="148"/>
        <v>0</v>
      </c>
      <c r="K242" s="73">
        <f t="shared" si="148"/>
        <v>0</v>
      </c>
      <c r="L242" s="73">
        <f t="shared" si="148"/>
        <v>0</v>
      </c>
      <c r="M242" s="73">
        <f t="shared" si="148"/>
        <v>0</v>
      </c>
      <c r="N242" s="73">
        <f t="shared" si="148"/>
        <v>0</v>
      </c>
      <c r="O242" s="73">
        <f t="shared" si="149"/>
        <v>0</v>
      </c>
      <c r="P242" s="73">
        <f t="shared" si="149"/>
        <v>0</v>
      </c>
      <c r="Q242" s="73">
        <f t="shared" si="149"/>
        <v>0</v>
      </c>
      <c r="R242" s="73">
        <f t="shared" si="149"/>
        <v>0</v>
      </c>
      <c r="S242" s="73">
        <f t="shared" si="149"/>
        <v>0</v>
      </c>
      <c r="T242" s="73">
        <f t="shared" si="149"/>
        <v>0</v>
      </c>
      <c r="U242" s="73">
        <f t="shared" si="149"/>
        <v>0</v>
      </c>
      <c r="V242" s="73">
        <f t="shared" si="149"/>
        <v>0</v>
      </c>
      <c r="W242" s="73">
        <f t="shared" si="149"/>
        <v>0</v>
      </c>
      <c r="X242" s="73">
        <f t="shared" si="149"/>
        <v>0</v>
      </c>
      <c r="Y242" s="73">
        <f t="shared" si="150"/>
        <v>0</v>
      </c>
      <c r="Z242" s="73">
        <f t="shared" si="150"/>
        <v>0</v>
      </c>
      <c r="AA242" s="73">
        <f t="shared" si="150"/>
        <v>0</v>
      </c>
      <c r="AB242" s="73">
        <f t="shared" si="150"/>
        <v>0</v>
      </c>
      <c r="AC242" s="73">
        <f t="shared" si="150"/>
        <v>0</v>
      </c>
      <c r="AD242" s="73">
        <f t="shared" si="150"/>
        <v>0</v>
      </c>
      <c r="AE242" s="73">
        <f t="shared" si="150"/>
        <v>0</v>
      </c>
      <c r="AF242" s="73">
        <f t="shared" si="150"/>
        <v>0</v>
      </c>
      <c r="AG242" s="73">
        <f t="shared" si="150"/>
        <v>0</v>
      </c>
      <c r="AH242" s="73">
        <f t="shared" si="150"/>
        <v>0</v>
      </c>
      <c r="AI242" s="73">
        <f t="shared" si="150"/>
        <v>0</v>
      </c>
      <c r="AJ242" s="73">
        <f t="shared" si="150"/>
        <v>0</v>
      </c>
      <c r="AK242" s="73">
        <f t="shared" si="150"/>
        <v>0</v>
      </c>
      <c r="AL242" s="73">
        <f t="shared" si="150"/>
        <v>0</v>
      </c>
      <c r="AM242" s="73">
        <f t="shared" si="150"/>
        <v>0</v>
      </c>
    </row>
    <row r="243" spans="1:39" ht="24.9" customHeight="1">
      <c r="A243" s="254">
        <v>6</v>
      </c>
      <c r="B243" s="74">
        <v>6291003</v>
      </c>
      <c r="C243" s="75" t="s">
        <v>541</v>
      </c>
      <c r="D243" s="73">
        <f t="shared" si="147"/>
        <v>0</v>
      </c>
      <c r="E243" s="73">
        <f t="shared" si="148"/>
        <v>0</v>
      </c>
      <c r="F243" s="73">
        <f t="shared" si="148"/>
        <v>0</v>
      </c>
      <c r="G243" s="73">
        <f t="shared" si="148"/>
        <v>0</v>
      </c>
      <c r="H243" s="73">
        <f t="shared" si="148"/>
        <v>0</v>
      </c>
      <c r="I243" s="73">
        <f t="shared" si="148"/>
        <v>0</v>
      </c>
      <c r="J243" s="73">
        <f t="shared" si="148"/>
        <v>0</v>
      </c>
      <c r="K243" s="73">
        <f t="shared" si="148"/>
        <v>0</v>
      </c>
      <c r="L243" s="73">
        <f t="shared" si="148"/>
        <v>0</v>
      </c>
      <c r="M243" s="73">
        <f t="shared" si="148"/>
        <v>0</v>
      </c>
      <c r="N243" s="73">
        <f t="shared" si="148"/>
        <v>0</v>
      </c>
      <c r="O243" s="73">
        <f t="shared" si="149"/>
        <v>0</v>
      </c>
      <c r="P243" s="73">
        <f t="shared" si="149"/>
        <v>0</v>
      </c>
      <c r="Q243" s="73">
        <f t="shared" si="149"/>
        <v>0</v>
      </c>
      <c r="R243" s="73">
        <f t="shared" si="149"/>
        <v>0</v>
      </c>
      <c r="S243" s="73">
        <f t="shared" si="149"/>
        <v>0</v>
      </c>
      <c r="T243" s="73">
        <f t="shared" si="149"/>
        <v>0</v>
      </c>
      <c r="U243" s="73">
        <f t="shared" si="149"/>
        <v>0</v>
      </c>
      <c r="V243" s="73">
        <f t="shared" si="149"/>
        <v>0</v>
      </c>
      <c r="W243" s="73">
        <f t="shared" si="149"/>
        <v>0</v>
      </c>
      <c r="X243" s="73">
        <f t="shared" si="149"/>
        <v>0</v>
      </c>
      <c r="Y243" s="73">
        <f t="shared" si="150"/>
        <v>0</v>
      </c>
      <c r="Z243" s="73">
        <f t="shared" si="150"/>
        <v>0</v>
      </c>
      <c r="AA243" s="73">
        <f t="shared" si="150"/>
        <v>0</v>
      </c>
      <c r="AB243" s="73">
        <f t="shared" si="150"/>
        <v>0</v>
      </c>
      <c r="AC243" s="73">
        <f t="shared" si="150"/>
        <v>0</v>
      </c>
      <c r="AD243" s="73">
        <f t="shared" si="150"/>
        <v>0</v>
      </c>
      <c r="AE243" s="73">
        <f t="shared" si="150"/>
        <v>0</v>
      </c>
      <c r="AF243" s="73">
        <f t="shared" si="150"/>
        <v>0</v>
      </c>
      <c r="AG243" s="73">
        <f t="shared" si="150"/>
        <v>0</v>
      </c>
      <c r="AH243" s="73">
        <f t="shared" si="150"/>
        <v>0</v>
      </c>
      <c r="AI243" s="73">
        <f t="shared" si="150"/>
        <v>0</v>
      </c>
      <c r="AJ243" s="73">
        <f t="shared" si="150"/>
        <v>0</v>
      </c>
      <c r="AK243" s="73">
        <f t="shared" si="150"/>
        <v>0</v>
      </c>
      <c r="AL243" s="73">
        <f t="shared" si="150"/>
        <v>0</v>
      </c>
      <c r="AM243" s="73">
        <f t="shared" si="150"/>
        <v>0</v>
      </c>
    </row>
    <row r="244" spans="1:39" ht="24.9" customHeight="1">
      <c r="A244" s="254">
        <v>6</v>
      </c>
      <c r="B244" s="74">
        <v>6291004</v>
      </c>
      <c r="C244" s="75" t="s">
        <v>542</v>
      </c>
      <c r="D244" s="73">
        <f t="shared" si="147"/>
        <v>0</v>
      </c>
      <c r="E244" s="73">
        <f t="shared" si="148"/>
        <v>0</v>
      </c>
      <c r="F244" s="73">
        <f t="shared" si="148"/>
        <v>0</v>
      </c>
      <c r="G244" s="73">
        <f t="shared" si="148"/>
        <v>0</v>
      </c>
      <c r="H244" s="73">
        <f t="shared" si="148"/>
        <v>0</v>
      </c>
      <c r="I244" s="73">
        <f t="shared" si="148"/>
        <v>0</v>
      </c>
      <c r="J244" s="73">
        <f t="shared" si="148"/>
        <v>0</v>
      </c>
      <c r="K244" s="73">
        <f t="shared" si="148"/>
        <v>0</v>
      </c>
      <c r="L244" s="73">
        <f t="shared" si="148"/>
        <v>0</v>
      </c>
      <c r="M244" s="73">
        <f t="shared" si="148"/>
        <v>0</v>
      </c>
      <c r="N244" s="73">
        <f t="shared" si="148"/>
        <v>0</v>
      </c>
      <c r="O244" s="73">
        <f t="shared" si="149"/>
        <v>0</v>
      </c>
      <c r="P244" s="73">
        <f t="shared" si="149"/>
        <v>0</v>
      </c>
      <c r="Q244" s="73">
        <f t="shared" si="149"/>
        <v>0</v>
      </c>
      <c r="R244" s="73">
        <f t="shared" si="149"/>
        <v>0</v>
      </c>
      <c r="S244" s="73">
        <f t="shared" si="149"/>
        <v>0</v>
      </c>
      <c r="T244" s="73">
        <f t="shared" si="149"/>
        <v>0</v>
      </c>
      <c r="U244" s="73">
        <f t="shared" si="149"/>
        <v>0</v>
      </c>
      <c r="V244" s="73">
        <f t="shared" si="149"/>
        <v>0</v>
      </c>
      <c r="W244" s="73">
        <f t="shared" si="149"/>
        <v>0</v>
      </c>
      <c r="X244" s="73">
        <f t="shared" si="149"/>
        <v>0</v>
      </c>
      <c r="Y244" s="73">
        <f t="shared" si="150"/>
        <v>0</v>
      </c>
      <c r="Z244" s="73">
        <f t="shared" si="150"/>
        <v>0</v>
      </c>
      <c r="AA244" s="73">
        <f t="shared" si="150"/>
        <v>0</v>
      </c>
      <c r="AB244" s="73">
        <f t="shared" si="150"/>
        <v>0</v>
      </c>
      <c r="AC244" s="73">
        <f t="shared" si="150"/>
        <v>0</v>
      </c>
      <c r="AD244" s="73">
        <f t="shared" si="150"/>
        <v>0</v>
      </c>
      <c r="AE244" s="73">
        <f t="shared" si="150"/>
        <v>0</v>
      </c>
      <c r="AF244" s="73">
        <f t="shared" si="150"/>
        <v>0</v>
      </c>
      <c r="AG244" s="73">
        <f t="shared" si="150"/>
        <v>0</v>
      </c>
      <c r="AH244" s="73">
        <f t="shared" si="150"/>
        <v>0</v>
      </c>
      <c r="AI244" s="73">
        <f t="shared" si="150"/>
        <v>0</v>
      </c>
      <c r="AJ244" s="73">
        <f t="shared" si="150"/>
        <v>0</v>
      </c>
      <c r="AK244" s="73">
        <f t="shared" si="150"/>
        <v>0</v>
      </c>
      <c r="AL244" s="73">
        <f t="shared" si="150"/>
        <v>0</v>
      </c>
      <c r="AM244" s="73">
        <f t="shared" si="150"/>
        <v>0</v>
      </c>
    </row>
    <row r="245" spans="1:39" ht="24.9" customHeight="1">
      <c r="A245" s="254">
        <v>6</v>
      </c>
      <c r="B245" s="74">
        <v>6291005</v>
      </c>
      <c r="C245" s="75" t="s">
        <v>543</v>
      </c>
      <c r="D245" s="73">
        <f t="shared" si="147"/>
        <v>0</v>
      </c>
      <c r="E245" s="73">
        <f t="shared" si="148"/>
        <v>0</v>
      </c>
      <c r="F245" s="73">
        <f t="shared" si="148"/>
        <v>0</v>
      </c>
      <c r="G245" s="73">
        <f t="shared" si="148"/>
        <v>0</v>
      </c>
      <c r="H245" s="73">
        <f t="shared" si="148"/>
        <v>0</v>
      </c>
      <c r="I245" s="73">
        <f t="shared" si="148"/>
        <v>0</v>
      </c>
      <c r="J245" s="73">
        <f t="shared" si="148"/>
        <v>0</v>
      </c>
      <c r="K245" s="73">
        <f t="shared" si="148"/>
        <v>0</v>
      </c>
      <c r="L245" s="73">
        <f t="shared" si="148"/>
        <v>0</v>
      </c>
      <c r="M245" s="73">
        <f t="shared" si="148"/>
        <v>0</v>
      </c>
      <c r="N245" s="73">
        <f t="shared" si="148"/>
        <v>0</v>
      </c>
      <c r="O245" s="73">
        <f t="shared" si="149"/>
        <v>0</v>
      </c>
      <c r="P245" s="73">
        <f t="shared" si="149"/>
        <v>0</v>
      </c>
      <c r="Q245" s="73">
        <f t="shared" si="149"/>
        <v>0</v>
      </c>
      <c r="R245" s="73">
        <f t="shared" si="149"/>
        <v>0</v>
      </c>
      <c r="S245" s="73">
        <f t="shared" si="149"/>
        <v>0</v>
      </c>
      <c r="T245" s="73">
        <f t="shared" si="149"/>
        <v>0</v>
      </c>
      <c r="U245" s="73">
        <f t="shared" si="149"/>
        <v>0</v>
      </c>
      <c r="V245" s="73">
        <f t="shared" si="149"/>
        <v>0</v>
      </c>
      <c r="W245" s="73">
        <f t="shared" si="149"/>
        <v>0</v>
      </c>
      <c r="X245" s="73">
        <f t="shared" si="149"/>
        <v>0</v>
      </c>
      <c r="Y245" s="73">
        <f t="shared" si="150"/>
        <v>0</v>
      </c>
      <c r="Z245" s="73">
        <f t="shared" si="150"/>
        <v>0</v>
      </c>
      <c r="AA245" s="73">
        <f t="shared" si="150"/>
        <v>0</v>
      </c>
      <c r="AB245" s="73">
        <f t="shared" si="150"/>
        <v>0</v>
      </c>
      <c r="AC245" s="73">
        <f t="shared" si="150"/>
        <v>0</v>
      </c>
      <c r="AD245" s="73">
        <f t="shared" si="150"/>
        <v>0</v>
      </c>
      <c r="AE245" s="73">
        <f t="shared" si="150"/>
        <v>0</v>
      </c>
      <c r="AF245" s="73">
        <f t="shared" si="150"/>
        <v>0</v>
      </c>
      <c r="AG245" s="73">
        <f t="shared" si="150"/>
        <v>0</v>
      </c>
      <c r="AH245" s="73">
        <f t="shared" si="150"/>
        <v>0</v>
      </c>
      <c r="AI245" s="73">
        <f t="shared" si="150"/>
        <v>0</v>
      </c>
      <c r="AJ245" s="73">
        <f t="shared" si="150"/>
        <v>0</v>
      </c>
      <c r="AK245" s="73">
        <f t="shared" si="150"/>
        <v>0</v>
      </c>
      <c r="AL245" s="73">
        <f t="shared" si="150"/>
        <v>0</v>
      </c>
      <c r="AM245" s="73">
        <f t="shared" si="150"/>
        <v>0</v>
      </c>
    </row>
    <row r="246" spans="1:39" ht="24.9" customHeight="1">
      <c r="A246" s="254">
        <v>6</v>
      </c>
      <c r="B246" s="74">
        <v>6291006</v>
      </c>
      <c r="C246" s="75" t="s">
        <v>517</v>
      </c>
      <c r="D246" s="73">
        <f t="shared" si="147"/>
        <v>0</v>
      </c>
      <c r="E246" s="73">
        <f t="shared" si="148"/>
        <v>0</v>
      </c>
      <c r="F246" s="73">
        <f t="shared" si="148"/>
        <v>0</v>
      </c>
      <c r="G246" s="73">
        <f t="shared" si="148"/>
        <v>0</v>
      </c>
      <c r="H246" s="73">
        <f t="shared" si="148"/>
        <v>0</v>
      </c>
      <c r="I246" s="73">
        <f t="shared" si="148"/>
        <v>0</v>
      </c>
      <c r="J246" s="73">
        <f t="shared" si="148"/>
        <v>0</v>
      </c>
      <c r="K246" s="73">
        <f t="shared" si="148"/>
        <v>0</v>
      </c>
      <c r="L246" s="73">
        <f t="shared" si="148"/>
        <v>0</v>
      </c>
      <c r="M246" s="73">
        <f t="shared" si="148"/>
        <v>0</v>
      </c>
      <c r="N246" s="73">
        <f t="shared" si="148"/>
        <v>0</v>
      </c>
      <c r="O246" s="73">
        <f t="shared" si="149"/>
        <v>0</v>
      </c>
      <c r="P246" s="73">
        <f t="shared" si="149"/>
        <v>0</v>
      </c>
      <c r="Q246" s="73">
        <f t="shared" si="149"/>
        <v>0</v>
      </c>
      <c r="R246" s="73">
        <f t="shared" si="149"/>
        <v>0</v>
      </c>
      <c r="S246" s="73">
        <f t="shared" si="149"/>
        <v>0</v>
      </c>
      <c r="T246" s="73">
        <f t="shared" si="149"/>
        <v>0</v>
      </c>
      <c r="U246" s="73">
        <f t="shared" si="149"/>
        <v>0</v>
      </c>
      <c r="V246" s="73">
        <f t="shared" si="149"/>
        <v>0</v>
      </c>
      <c r="W246" s="73">
        <f t="shared" si="149"/>
        <v>0</v>
      </c>
      <c r="X246" s="73">
        <f t="shared" si="149"/>
        <v>0</v>
      </c>
      <c r="Y246" s="73">
        <f t="shared" si="150"/>
        <v>0</v>
      </c>
      <c r="Z246" s="73">
        <f t="shared" si="150"/>
        <v>0</v>
      </c>
      <c r="AA246" s="73">
        <f t="shared" si="150"/>
        <v>0</v>
      </c>
      <c r="AB246" s="73">
        <f t="shared" si="150"/>
        <v>0</v>
      </c>
      <c r="AC246" s="73">
        <f t="shared" si="150"/>
        <v>0</v>
      </c>
      <c r="AD246" s="73">
        <f t="shared" si="150"/>
        <v>0</v>
      </c>
      <c r="AE246" s="73">
        <f t="shared" si="150"/>
        <v>0</v>
      </c>
      <c r="AF246" s="73">
        <f t="shared" si="150"/>
        <v>0</v>
      </c>
      <c r="AG246" s="73">
        <f t="shared" si="150"/>
        <v>0</v>
      </c>
      <c r="AH246" s="73">
        <f t="shared" si="150"/>
        <v>0</v>
      </c>
      <c r="AI246" s="73">
        <f t="shared" si="150"/>
        <v>0</v>
      </c>
      <c r="AJ246" s="73">
        <f t="shared" si="150"/>
        <v>0</v>
      </c>
      <c r="AK246" s="73">
        <f t="shared" si="150"/>
        <v>0</v>
      </c>
      <c r="AL246" s="73">
        <f t="shared" si="150"/>
        <v>0</v>
      </c>
      <c r="AM246" s="73">
        <f t="shared" si="150"/>
        <v>0</v>
      </c>
    </row>
    <row r="247" spans="1:39" ht="24.9" customHeight="1">
      <c r="A247" s="254">
        <v>6</v>
      </c>
      <c r="B247" s="74">
        <v>6291007</v>
      </c>
      <c r="C247" s="75" t="s">
        <v>199</v>
      </c>
      <c r="D247" s="73">
        <f t="shared" si="147"/>
        <v>0</v>
      </c>
      <c r="E247" s="73">
        <f t="shared" si="148"/>
        <v>0</v>
      </c>
      <c r="F247" s="73">
        <f t="shared" si="148"/>
        <v>0</v>
      </c>
      <c r="G247" s="73">
        <f t="shared" si="148"/>
        <v>0</v>
      </c>
      <c r="H247" s="73">
        <f t="shared" si="148"/>
        <v>0</v>
      </c>
      <c r="I247" s="73">
        <f t="shared" si="148"/>
        <v>0</v>
      </c>
      <c r="J247" s="73">
        <f t="shared" si="148"/>
        <v>0</v>
      </c>
      <c r="K247" s="73">
        <f t="shared" si="148"/>
        <v>0</v>
      </c>
      <c r="L247" s="73">
        <f t="shared" si="148"/>
        <v>0</v>
      </c>
      <c r="M247" s="73">
        <f t="shared" si="148"/>
        <v>0</v>
      </c>
      <c r="N247" s="73">
        <f t="shared" si="148"/>
        <v>0</v>
      </c>
      <c r="O247" s="73">
        <f t="shared" si="149"/>
        <v>0</v>
      </c>
      <c r="P247" s="73">
        <f t="shared" si="149"/>
        <v>0</v>
      </c>
      <c r="Q247" s="73">
        <f t="shared" si="149"/>
        <v>0</v>
      </c>
      <c r="R247" s="73">
        <f t="shared" si="149"/>
        <v>0</v>
      </c>
      <c r="S247" s="73">
        <f t="shared" si="149"/>
        <v>0</v>
      </c>
      <c r="T247" s="73">
        <f t="shared" si="149"/>
        <v>0</v>
      </c>
      <c r="U247" s="73">
        <f t="shared" si="149"/>
        <v>0</v>
      </c>
      <c r="V247" s="73">
        <f t="shared" si="149"/>
        <v>0</v>
      </c>
      <c r="W247" s="73">
        <f t="shared" si="149"/>
        <v>0</v>
      </c>
      <c r="X247" s="73">
        <f t="shared" si="149"/>
        <v>0</v>
      </c>
      <c r="Y247" s="73">
        <f t="shared" si="150"/>
        <v>0</v>
      </c>
      <c r="Z247" s="73">
        <f t="shared" si="150"/>
        <v>0</v>
      </c>
      <c r="AA247" s="73">
        <f t="shared" si="150"/>
        <v>0</v>
      </c>
      <c r="AB247" s="73">
        <f t="shared" si="150"/>
        <v>0</v>
      </c>
      <c r="AC247" s="73">
        <f t="shared" si="150"/>
        <v>0</v>
      </c>
      <c r="AD247" s="73">
        <f t="shared" si="150"/>
        <v>0</v>
      </c>
      <c r="AE247" s="73">
        <f t="shared" si="150"/>
        <v>0</v>
      </c>
      <c r="AF247" s="73">
        <f t="shared" si="150"/>
        <v>0</v>
      </c>
      <c r="AG247" s="73">
        <f t="shared" si="150"/>
        <v>0</v>
      </c>
      <c r="AH247" s="73">
        <f t="shared" si="150"/>
        <v>0</v>
      </c>
      <c r="AI247" s="73">
        <f t="shared" si="150"/>
        <v>0</v>
      </c>
      <c r="AJ247" s="73">
        <f t="shared" si="150"/>
        <v>0</v>
      </c>
      <c r="AK247" s="73">
        <f t="shared" si="150"/>
        <v>0</v>
      </c>
      <c r="AL247" s="73">
        <f t="shared" si="150"/>
        <v>0</v>
      </c>
      <c r="AM247" s="73">
        <f t="shared" si="150"/>
        <v>0</v>
      </c>
    </row>
    <row r="248" spans="1:39" ht="24.9" customHeight="1">
      <c r="A248" s="254">
        <v>6</v>
      </c>
      <c r="B248" s="74">
        <v>6291008</v>
      </c>
      <c r="C248" s="75" t="s">
        <v>544</v>
      </c>
      <c r="D248" s="73">
        <f t="shared" si="147"/>
        <v>0</v>
      </c>
      <c r="E248" s="73">
        <f t="shared" si="148"/>
        <v>0</v>
      </c>
      <c r="F248" s="73">
        <f t="shared" si="148"/>
        <v>0</v>
      </c>
      <c r="G248" s="73">
        <f t="shared" si="148"/>
        <v>0</v>
      </c>
      <c r="H248" s="73">
        <f t="shared" si="148"/>
        <v>0</v>
      </c>
      <c r="I248" s="73">
        <f t="shared" si="148"/>
        <v>0</v>
      </c>
      <c r="J248" s="73">
        <f t="shared" si="148"/>
        <v>0</v>
      </c>
      <c r="K248" s="73">
        <f t="shared" si="148"/>
        <v>0</v>
      </c>
      <c r="L248" s="73">
        <f t="shared" si="148"/>
        <v>0</v>
      </c>
      <c r="M248" s="73">
        <f t="shared" si="148"/>
        <v>0</v>
      </c>
      <c r="N248" s="73">
        <f t="shared" si="148"/>
        <v>0</v>
      </c>
      <c r="O248" s="73">
        <f t="shared" si="149"/>
        <v>0</v>
      </c>
      <c r="P248" s="73">
        <f t="shared" si="149"/>
        <v>0</v>
      </c>
      <c r="Q248" s="73">
        <f t="shared" si="149"/>
        <v>0</v>
      </c>
      <c r="R248" s="73">
        <f t="shared" si="149"/>
        <v>0</v>
      </c>
      <c r="S248" s="73">
        <f t="shared" si="149"/>
        <v>0</v>
      </c>
      <c r="T248" s="73">
        <f t="shared" si="149"/>
        <v>0</v>
      </c>
      <c r="U248" s="73">
        <f t="shared" si="149"/>
        <v>0</v>
      </c>
      <c r="V248" s="73">
        <f t="shared" si="149"/>
        <v>0</v>
      </c>
      <c r="W248" s="73">
        <f t="shared" si="149"/>
        <v>0</v>
      </c>
      <c r="X248" s="73">
        <f t="shared" si="149"/>
        <v>0</v>
      </c>
      <c r="Y248" s="73">
        <f t="shared" si="150"/>
        <v>0</v>
      </c>
      <c r="Z248" s="73">
        <f t="shared" si="150"/>
        <v>0</v>
      </c>
      <c r="AA248" s="73">
        <f t="shared" si="150"/>
        <v>0</v>
      </c>
      <c r="AB248" s="73">
        <f t="shared" si="150"/>
        <v>0</v>
      </c>
      <c r="AC248" s="73">
        <f t="shared" si="150"/>
        <v>0</v>
      </c>
      <c r="AD248" s="73">
        <f t="shared" si="150"/>
        <v>0</v>
      </c>
      <c r="AE248" s="73">
        <f t="shared" si="150"/>
        <v>0</v>
      </c>
      <c r="AF248" s="73">
        <f t="shared" si="150"/>
        <v>0</v>
      </c>
      <c r="AG248" s="73">
        <f t="shared" si="150"/>
        <v>0</v>
      </c>
      <c r="AH248" s="73">
        <f t="shared" si="150"/>
        <v>0</v>
      </c>
      <c r="AI248" s="73">
        <f t="shared" si="150"/>
        <v>0</v>
      </c>
      <c r="AJ248" s="73">
        <f t="shared" si="150"/>
        <v>0</v>
      </c>
      <c r="AK248" s="73">
        <f t="shared" si="150"/>
        <v>0</v>
      </c>
      <c r="AL248" s="73">
        <f t="shared" si="150"/>
        <v>0</v>
      </c>
      <c r="AM248" s="73">
        <f t="shared" si="150"/>
        <v>0</v>
      </c>
    </row>
    <row r="249" spans="1:39" ht="24.9" customHeight="1">
      <c r="A249" s="254">
        <v>6</v>
      </c>
      <c r="B249" s="74">
        <v>6291009</v>
      </c>
      <c r="C249" s="75" t="s">
        <v>545</v>
      </c>
      <c r="D249" s="73">
        <f t="shared" si="147"/>
        <v>0</v>
      </c>
      <c r="E249" s="73">
        <f t="shared" si="148"/>
        <v>0</v>
      </c>
      <c r="F249" s="73">
        <f t="shared" si="148"/>
        <v>0</v>
      </c>
      <c r="G249" s="73">
        <f t="shared" si="148"/>
        <v>0</v>
      </c>
      <c r="H249" s="73">
        <f t="shared" si="148"/>
        <v>0</v>
      </c>
      <c r="I249" s="73">
        <f t="shared" si="148"/>
        <v>0</v>
      </c>
      <c r="J249" s="73">
        <f t="shared" si="148"/>
        <v>0</v>
      </c>
      <c r="K249" s="73">
        <f t="shared" si="148"/>
        <v>0</v>
      </c>
      <c r="L249" s="73">
        <f t="shared" si="148"/>
        <v>0</v>
      </c>
      <c r="M249" s="73">
        <f t="shared" si="148"/>
        <v>0</v>
      </c>
      <c r="N249" s="73">
        <f t="shared" si="148"/>
        <v>0</v>
      </c>
      <c r="O249" s="73">
        <f t="shared" si="149"/>
        <v>0</v>
      </c>
      <c r="P249" s="73">
        <f t="shared" si="149"/>
        <v>0</v>
      </c>
      <c r="Q249" s="73">
        <f t="shared" si="149"/>
        <v>0</v>
      </c>
      <c r="R249" s="73">
        <f t="shared" si="149"/>
        <v>0</v>
      </c>
      <c r="S249" s="73">
        <f t="shared" si="149"/>
        <v>0</v>
      </c>
      <c r="T249" s="73">
        <f t="shared" si="149"/>
        <v>0</v>
      </c>
      <c r="U249" s="73">
        <f t="shared" si="149"/>
        <v>0</v>
      </c>
      <c r="V249" s="73">
        <f t="shared" si="149"/>
        <v>0</v>
      </c>
      <c r="W249" s="73">
        <f t="shared" si="149"/>
        <v>0</v>
      </c>
      <c r="X249" s="73">
        <f t="shared" si="149"/>
        <v>0</v>
      </c>
      <c r="Y249" s="73">
        <f t="shared" si="150"/>
        <v>0</v>
      </c>
      <c r="Z249" s="73">
        <f t="shared" si="150"/>
        <v>0</v>
      </c>
      <c r="AA249" s="73">
        <f t="shared" si="150"/>
        <v>0</v>
      </c>
      <c r="AB249" s="73">
        <f t="shared" si="150"/>
        <v>0</v>
      </c>
      <c r="AC249" s="73">
        <f t="shared" si="150"/>
        <v>0</v>
      </c>
      <c r="AD249" s="73">
        <f t="shared" si="150"/>
        <v>0</v>
      </c>
      <c r="AE249" s="73">
        <f t="shared" si="150"/>
        <v>0</v>
      </c>
      <c r="AF249" s="73">
        <f t="shared" si="150"/>
        <v>0</v>
      </c>
      <c r="AG249" s="73">
        <f t="shared" si="150"/>
        <v>0</v>
      </c>
      <c r="AH249" s="73">
        <f t="shared" si="150"/>
        <v>0</v>
      </c>
      <c r="AI249" s="73">
        <f t="shared" si="150"/>
        <v>0</v>
      </c>
      <c r="AJ249" s="73">
        <f t="shared" si="150"/>
        <v>0</v>
      </c>
      <c r="AK249" s="73">
        <f t="shared" si="150"/>
        <v>0</v>
      </c>
      <c r="AL249" s="73">
        <f t="shared" si="150"/>
        <v>0</v>
      </c>
      <c r="AM249" s="73">
        <f t="shared" si="150"/>
        <v>0</v>
      </c>
    </row>
    <row r="250" spans="1:39" ht="24.9" customHeight="1">
      <c r="A250" s="254">
        <v>6</v>
      </c>
      <c r="B250" s="74">
        <v>6291010</v>
      </c>
      <c r="C250" s="75" t="s">
        <v>546</v>
      </c>
      <c r="D250" s="73">
        <f t="shared" si="147"/>
        <v>0</v>
      </c>
      <c r="E250" s="73">
        <f t="shared" si="148"/>
        <v>0</v>
      </c>
      <c r="F250" s="73">
        <f t="shared" si="148"/>
        <v>0</v>
      </c>
      <c r="G250" s="73">
        <f t="shared" si="148"/>
        <v>0</v>
      </c>
      <c r="H250" s="73">
        <f t="shared" si="148"/>
        <v>0</v>
      </c>
      <c r="I250" s="73">
        <f t="shared" si="148"/>
        <v>0</v>
      </c>
      <c r="J250" s="73">
        <f t="shared" si="148"/>
        <v>0</v>
      </c>
      <c r="K250" s="73">
        <f t="shared" si="148"/>
        <v>0</v>
      </c>
      <c r="L250" s="73">
        <f t="shared" si="148"/>
        <v>0</v>
      </c>
      <c r="M250" s="73">
        <f t="shared" si="148"/>
        <v>0</v>
      </c>
      <c r="N250" s="73">
        <f t="shared" si="148"/>
        <v>0</v>
      </c>
      <c r="O250" s="73">
        <f t="shared" si="149"/>
        <v>0</v>
      </c>
      <c r="P250" s="73">
        <f t="shared" si="149"/>
        <v>0</v>
      </c>
      <c r="Q250" s="73">
        <f t="shared" si="149"/>
        <v>0</v>
      </c>
      <c r="R250" s="73">
        <f t="shared" si="149"/>
        <v>0</v>
      </c>
      <c r="S250" s="73">
        <f t="shared" si="149"/>
        <v>0</v>
      </c>
      <c r="T250" s="73">
        <f t="shared" si="149"/>
        <v>0</v>
      </c>
      <c r="U250" s="73">
        <f t="shared" si="149"/>
        <v>0</v>
      </c>
      <c r="V250" s="73">
        <f t="shared" si="149"/>
        <v>0</v>
      </c>
      <c r="W250" s="73">
        <f t="shared" si="149"/>
        <v>0</v>
      </c>
      <c r="X250" s="73">
        <f t="shared" si="149"/>
        <v>0</v>
      </c>
      <c r="Y250" s="73">
        <f t="shared" si="150"/>
        <v>0</v>
      </c>
      <c r="Z250" s="73">
        <f t="shared" si="150"/>
        <v>0</v>
      </c>
      <c r="AA250" s="73">
        <f t="shared" si="150"/>
        <v>0</v>
      </c>
      <c r="AB250" s="73">
        <f t="shared" si="150"/>
        <v>0</v>
      </c>
      <c r="AC250" s="73">
        <f t="shared" si="150"/>
        <v>0</v>
      </c>
      <c r="AD250" s="73">
        <f t="shared" si="150"/>
        <v>0</v>
      </c>
      <c r="AE250" s="73">
        <f t="shared" si="150"/>
        <v>0</v>
      </c>
      <c r="AF250" s="73">
        <f t="shared" si="150"/>
        <v>0</v>
      </c>
      <c r="AG250" s="73">
        <f t="shared" si="150"/>
        <v>0</v>
      </c>
      <c r="AH250" s="73">
        <f t="shared" si="150"/>
        <v>0</v>
      </c>
      <c r="AI250" s="73">
        <f t="shared" si="150"/>
        <v>0</v>
      </c>
      <c r="AJ250" s="73">
        <f t="shared" si="150"/>
        <v>0</v>
      </c>
      <c r="AK250" s="73">
        <f t="shared" si="150"/>
        <v>0</v>
      </c>
      <c r="AL250" s="73">
        <f t="shared" si="150"/>
        <v>0</v>
      </c>
      <c r="AM250" s="73">
        <f t="shared" si="150"/>
        <v>0</v>
      </c>
    </row>
    <row r="251" spans="1:39" ht="24.9" customHeight="1">
      <c r="A251" s="254">
        <v>6</v>
      </c>
      <c r="B251" s="96">
        <v>6291011</v>
      </c>
      <c r="C251" s="95" t="s">
        <v>728</v>
      </c>
      <c r="D251" s="73">
        <f>SUM(E251:AM251)</f>
        <v>0</v>
      </c>
      <c r="E251" s="73">
        <f t="shared" si="148"/>
        <v>0</v>
      </c>
      <c r="F251" s="73">
        <f t="shared" si="148"/>
        <v>0</v>
      </c>
      <c r="G251" s="73">
        <f t="shared" si="148"/>
        <v>0</v>
      </c>
      <c r="H251" s="73">
        <f t="shared" si="148"/>
        <v>0</v>
      </c>
      <c r="I251" s="73">
        <f t="shared" si="148"/>
        <v>0</v>
      </c>
      <c r="J251" s="73">
        <f t="shared" si="148"/>
        <v>0</v>
      </c>
      <c r="K251" s="73">
        <f t="shared" si="148"/>
        <v>0</v>
      </c>
      <c r="L251" s="73">
        <f t="shared" si="148"/>
        <v>0</v>
      </c>
      <c r="M251" s="73">
        <f t="shared" si="148"/>
        <v>0</v>
      </c>
      <c r="N251" s="73">
        <f t="shared" si="148"/>
        <v>0</v>
      </c>
      <c r="O251" s="73">
        <f t="shared" si="149"/>
        <v>0</v>
      </c>
      <c r="P251" s="73">
        <f t="shared" si="149"/>
        <v>0</v>
      </c>
      <c r="Q251" s="73">
        <f t="shared" si="149"/>
        <v>0</v>
      </c>
      <c r="R251" s="73">
        <f t="shared" si="149"/>
        <v>0</v>
      </c>
      <c r="S251" s="73">
        <f t="shared" si="149"/>
        <v>0</v>
      </c>
      <c r="T251" s="73">
        <f t="shared" si="149"/>
        <v>0</v>
      </c>
      <c r="U251" s="73">
        <f t="shared" si="149"/>
        <v>0</v>
      </c>
      <c r="V251" s="73">
        <f t="shared" si="149"/>
        <v>0</v>
      </c>
      <c r="W251" s="73">
        <f t="shared" si="149"/>
        <v>0</v>
      </c>
      <c r="X251" s="73">
        <f t="shared" si="149"/>
        <v>0</v>
      </c>
      <c r="Y251" s="73">
        <f t="shared" si="150"/>
        <v>0</v>
      </c>
      <c r="Z251" s="73">
        <f t="shared" si="150"/>
        <v>0</v>
      </c>
      <c r="AA251" s="73">
        <f t="shared" si="150"/>
        <v>0</v>
      </c>
      <c r="AB251" s="73">
        <f t="shared" si="150"/>
        <v>0</v>
      </c>
      <c r="AC251" s="73">
        <f t="shared" si="150"/>
        <v>0</v>
      </c>
      <c r="AD251" s="73">
        <f t="shared" si="150"/>
        <v>0</v>
      </c>
      <c r="AE251" s="73">
        <f t="shared" si="150"/>
        <v>0</v>
      </c>
      <c r="AF251" s="73">
        <f t="shared" si="150"/>
        <v>0</v>
      </c>
      <c r="AG251" s="73">
        <f t="shared" si="150"/>
        <v>0</v>
      </c>
      <c r="AH251" s="73">
        <f t="shared" si="150"/>
        <v>0</v>
      </c>
      <c r="AI251" s="73">
        <f t="shared" si="150"/>
        <v>0</v>
      </c>
      <c r="AJ251" s="73">
        <f t="shared" si="150"/>
        <v>0</v>
      </c>
      <c r="AK251" s="73">
        <f t="shared" si="150"/>
        <v>0</v>
      </c>
      <c r="AL251" s="73">
        <f t="shared" si="150"/>
        <v>0</v>
      </c>
      <c r="AM251" s="73">
        <f t="shared" si="150"/>
        <v>0</v>
      </c>
    </row>
    <row r="252" spans="1:39" ht="24.9" customHeight="1">
      <c r="A252" s="254" t="s">
        <v>652</v>
      </c>
      <c r="B252" s="110"/>
      <c r="C252" s="111" t="s">
        <v>200</v>
      </c>
      <c r="D252" s="112">
        <f t="shared" ref="D252:AM252" si="151">SUM(D253:D274)</f>
        <v>0</v>
      </c>
      <c r="E252" s="112">
        <f t="shared" si="151"/>
        <v>0</v>
      </c>
      <c r="F252" s="112">
        <f t="shared" si="151"/>
        <v>0</v>
      </c>
      <c r="G252" s="112">
        <f t="shared" si="151"/>
        <v>0</v>
      </c>
      <c r="H252" s="112">
        <f t="shared" si="151"/>
        <v>0</v>
      </c>
      <c r="I252" s="112">
        <f t="shared" si="151"/>
        <v>0</v>
      </c>
      <c r="J252" s="112">
        <f t="shared" si="151"/>
        <v>0</v>
      </c>
      <c r="K252" s="112">
        <f t="shared" si="151"/>
        <v>0</v>
      </c>
      <c r="L252" s="112">
        <f t="shared" si="151"/>
        <v>0</v>
      </c>
      <c r="M252" s="112">
        <f t="shared" si="151"/>
        <v>0</v>
      </c>
      <c r="N252" s="112">
        <f t="shared" si="151"/>
        <v>0</v>
      </c>
      <c r="O252" s="112">
        <f t="shared" si="151"/>
        <v>0</v>
      </c>
      <c r="P252" s="112">
        <f t="shared" si="151"/>
        <v>0</v>
      </c>
      <c r="Q252" s="112">
        <f t="shared" si="151"/>
        <v>0</v>
      </c>
      <c r="R252" s="112">
        <f t="shared" si="151"/>
        <v>0</v>
      </c>
      <c r="S252" s="112">
        <f t="shared" si="151"/>
        <v>0</v>
      </c>
      <c r="T252" s="112">
        <f t="shared" si="151"/>
        <v>0</v>
      </c>
      <c r="U252" s="112">
        <f t="shared" si="151"/>
        <v>0</v>
      </c>
      <c r="V252" s="112">
        <f t="shared" si="151"/>
        <v>0</v>
      </c>
      <c r="W252" s="112">
        <f t="shared" si="151"/>
        <v>0</v>
      </c>
      <c r="X252" s="112">
        <f t="shared" si="151"/>
        <v>0</v>
      </c>
      <c r="Y252" s="112">
        <f t="shared" si="151"/>
        <v>0</v>
      </c>
      <c r="Z252" s="112">
        <f t="shared" si="151"/>
        <v>0</v>
      </c>
      <c r="AA252" s="112">
        <f t="shared" si="151"/>
        <v>0</v>
      </c>
      <c r="AB252" s="112">
        <f t="shared" si="151"/>
        <v>0</v>
      </c>
      <c r="AC252" s="112">
        <f t="shared" si="151"/>
        <v>0</v>
      </c>
      <c r="AD252" s="112">
        <f t="shared" si="151"/>
        <v>0</v>
      </c>
      <c r="AE252" s="112">
        <f t="shared" si="151"/>
        <v>0</v>
      </c>
      <c r="AF252" s="112">
        <f t="shared" si="151"/>
        <v>0</v>
      </c>
      <c r="AG252" s="112">
        <f t="shared" si="151"/>
        <v>0</v>
      </c>
      <c r="AH252" s="112">
        <f t="shared" si="151"/>
        <v>0</v>
      </c>
      <c r="AI252" s="112">
        <f t="shared" si="151"/>
        <v>0</v>
      </c>
      <c r="AJ252" s="112">
        <f t="shared" si="151"/>
        <v>0</v>
      </c>
      <c r="AK252" s="112">
        <f t="shared" si="151"/>
        <v>0</v>
      </c>
      <c r="AL252" s="112">
        <f t="shared" si="151"/>
        <v>0</v>
      </c>
      <c r="AM252" s="112">
        <f t="shared" si="151"/>
        <v>0</v>
      </c>
    </row>
    <row r="253" spans="1:39" ht="24.9" customHeight="1">
      <c r="A253" s="254">
        <v>6</v>
      </c>
      <c r="B253" s="74">
        <v>6276001</v>
      </c>
      <c r="C253" s="75" t="s">
        <v>201</v>
      </c>
      <c r="D253" s="73">
        <f t="shared" ref="D253:D274" si="152">SUM(E253:AM253)</f>
        <v>0</v>
      </c>
      <c r="E253" s="73">
        <f t="shared" ref="E253:N262" si="153">SUMIF($B$283:$B$593,$B$5:$B$279,E$283:E$593)</f>
        <v>0</v>
      </c>
      <c r="F253" s="73">
        <f t="shared" si="153"/>
        <v>0</v>
      </c>
      <c r="G253" s="73">
        <f t="shared" si="153"/>
        <v>0</v>
      </c>
      <c r="H253" s="73">
        <f t="shared" si="153"/>
        <v>0</v>
      </c>
      <c r="I253" s="73">
        <f t="shared" si="153"/>
        <v>0</v>
      </c>
      <c r="J253" s="73">
        <f t="shared" si="153"/>
        <v>0</v>
      </c>
      <c r="K253" s="73">
        <f t="shared" si="153"/>
        <v>0</v>
      </c>
      <c r="L253" s="73">
        <f t="shared" si="153"/>
        <v>0</v>
      </c>
      <c r="M253" s="73">
        <f t="shared" si="153"/>
        <v>0</v>
      </c>
      <c r="N253" s="73">
        <f t="shared" si="153"/>
        <v>0</v>
      </c>
      <c r="O253" s="73">
        <f t="shared" ref="O253:X262" si="154">SUMIF($B$283:$B$593,$B$5:$B$279,O$283:O$593)</f>
        <v>0</v>
      </c>
      <c r="P253" s="73">
        <f t="shared" si="154"/>
        <v>0</v>
      </c>
      <c r="Q253" s="73">
        <f t="shared" si="154"/>
        <v>0</v>
      </c>
      <c r="R253" s="73">
        <f t="shared" si="154"/>
        <v>0</v>
      </c>
      <c r="S253" s="73">
        <f t="shared" si="154"/>
        <v>0</v>
      </c>
      <c r="T253" s="73">
        <f t="shared" si="154"/>
        <v>0</v>
      </c>
      <c r="U253" s="73">
        <f t="shared" si="154"/>
        <v>0</v>
      </c>
      <c r="V253" s="73">
        <f t="shared" si="154"/>
        <v>0</v>
      </c>
      <c r="W253" s="73">
        <f t="shared" si="154"/>
        <v>0</v>
      </c>
      <c r="X253" s="73">
        <f t="shared" si="154"/>
        <v>0</v>
      </c>
      <c r="Y253" s="73">
        <f t="shared" ref="Y253:AM262" si="155">SUMIF($B$283:$B$593,$B$5:$B$279,Y$283:Y$593)</f>
        <v>0</v>
      </c>
      <c r="Z253" s="73">
        <f t="shared" si="155"/>
        <v>0</v>
      </c>
      <c r="AA253" s="73">
        <f t="shared" si="155"/>
        <v>0</v>
      </c>
      <c r="AB253" s="73">
        <f t="shared" si="155"/>
        <v>0</v>
      </c>
      <c r="AC253" s="73">
        <f t="shared" si="155"/>
        <v>0</v>
      </c>
      <c r="AD253" s="73">
        <f t="shared" si="155"/>
        <v>0</v>
      </c>
      <c r="AE253" s="73">
        <f t="shared" si="155"/>
        <v>0</v>
      </c>
      <c r="AF253" s="73">
        <f t="shared" si="155"/>
        <v>0</v>
      </c>
      <c r="AG253" s="73">
        <f t="shared" si="155"/>
        <v>0</v>
      </c>
      <c r="AH253" s="73">
        <f t="shared" si="155"/>
        <v>0</v>
      </c>
      <c r="AI253" s="73">
        <f t="shared" si="155"/>
        <v>0</v>
      </c>
      <c r="AJ253" s="73">
        <f t="shared" si="155"/>
        <v>0</v>
      </c>
      <c r="AK253" s="73">
        <f t="shared" si="155"/>
        <v>0</v>
      </c>
      <c r="AL253" s="73">
        <f t="shared" si="155"/>
        <v>0</v>
      </c>
      <c r="AM253" s="73">
        <f t="shared" si="155"/>
        <v>0</v>
      </c>
    </row>
    <row r="254" spans="1:39" ht="24.9" customHeight="1">
      <c r="A254" s="254">
        <v>6</v>
      </c>
      <c r="B254" s="74">
        <v>6276002</v>
      </c>
      <c r="C254" s="75" t="s">
        <v>202</v>
      </c>
      <c r="D254" s="73">
        <f t="shared" si="152"/>
        <v>0</v>
      </c>
      <c r="E254" s="73">
        <f t="shared" si="153"/>
        <v>0</v>
      </c>
      <c r="F254" s="73">
        <f t="shared" si="153"/>
        <v>0</v>
      </c>
      <c r="G254" s="73">
        <f t="shared" si="153"/>
        <v>0</v>
      </c>
      <c r="H254" s="73">
        <f t="shared" si="153"/>
        <v>0</v>
      </c>
      <c r="I254" s="73">
        <f t="shared" si="153"/>
        <v>0</v>
      </c>
      <c r="J254" s="73">
        <f t="shared" si="153"/>
        <v>0</v>
      </c>
      <c r="K254" s="73">
        <f t="shared" si="153"/>
        <v>0</v>
      </c>
      <c r="L254" s="73">
        <f t="shared" si="153"/>
        <v>0</v>
      </c>
      <c r="M254" s="73">
        <f t="shared" si="153"/>
        <v>0</v>
      </c>
      <c r="N254" s="73">
        <f t="shared" si="153"/>
        <v>0</v>
      </c>
      <c r="O254" s="73">
        <f t="shared" si="154"/>
        <v>0</v>
      </c>
      <c r="P254" s="73">
        <f t="shared" si="154"/>
        <v>0</v>
      </c>
      <c r="Q254" s="73">
        <f t="shared" si="154"/>
        <v>0</v>
      </c>
      <c r="R254" s="73">
        <f t="shared" si="154"/>
        <v>0</v>
      </c>
      <c r="S254" s="73">
        <f t="shared" si="154"/>
        <v>0</v>
      </c>
      <c r="T254" s="73">
        <f t="shared" si="154"/>
        <v>0</v>
      </c>
      <c r="U254" s="73">
        <f t="shared" si="154"/>
        <v>0</v>
      </c>
      <c r="V254" s="73">
        <f t="shared" si="154"/>
        <v>0</v>
      </c>
      <c r="W254" s="73">
        <f t="shared" si="154"/>
        <v>0</v>
      </c>
      <c r="X254" s="73">
        <f t="shared" si="154"/>
        <v>0</v>
      </c>
      <c r="Y254" s="73">
        <f t="shared" si="155"/>
        <v>0</v>
      </c>
      <c r="Z254" s="73">
        <f t="shared" si="155"/>
        <v>0</v>
      </c>
      <c r="AA254" s="73">
        <f t="shared" si="155"/>
        <v>0</v>
      </c>
      <c r="AB254" s="73">
        <f t="shared" si="155"/>
        <v>0</v>
      </c>
      <c r="AC254" s="73">
        <f t="shared" si="155"/>
        <v>0</v>
      </c>
      <c r="AD254" s="73">
        <f t="shared" si="155"/>
        <v>0</v>
      </c>
      <c r="AE254" s="73">
        <f t="shared" si="155"/>
        <v>0</v>
      </c>
      <c r="AF254" s="73">
        <f t="shared" si="155"/>
        <v>0</v>
      </c>
      <c r="AG254" s="73">
        <f t="shared" si="155"/>
        <v>0</v>
      </c>
      <c r="AH254" s="73">
        <f t="shared" si="155"/>
        <v>0</v>
      </c>
      <c r="AI254" s="73">
        <f t="shared" si="155"/>
        <v>0</v>
      </c>
      <c r="AJ254" s="73">
        <f t="shared" si="155"/>
        <v>0</v>
      </c>
      <c r="AK254" s="73">
        <f t="shared" si="155"/>
        <v>0</v>
      </c>
      <c r="AL254" s="73">
        <f t="shared" si="155"/>
        <v>0</v>
      </c>
      <c r="AM254" s="73">
        <f t="shared" si="155"/>
        <v>0</v>
      </c>
    </row>
    <row r="255" spans="1:39" ht="24.9" customHeight="1">
      <c r="A255" s="254">
        <v>6</v>
      </c>
      <c r="B255" s="74">
        <v>6277001</v>
      </c>
      <c r="C255" s="75" t="s">
        <v>203</v>
      </c>
      <c r="D255" s="73">
        <f t="shared" si="152"/>
        <v>0</v>
      </c>
      <c r="E255" s="73">
        <f t="shared" si="153"/>
        <v>0</v>
      </c>
      <c r="F255" s="73">
        <f t="shared" si="153"/>
        <v>0</v>
      </c>
      <c r="G255" s="73">
        <f t="shared" si="153"/>
        <v>0</v>
      </c>
      <c r="H255" s="73">
        <f t="shared" si="153"/>
        <v>0</v>
      </c>
      <c r="I255" s="73">
        <f t="shared" si="153"/>
        <v>0</v>
      </c>
      <c r="J255" s="73">
        <f t="shared" si="153"/>
        <v>0</v>
      </c>
      <c r="K255" s="73">
        <f t="shared" si="153"/>
        <v>0</v>
      </c>
      <c r="L255" s="73">
        <f t="shared" si="153"/>
        <v>0</v>
      </c>
      <c r="M255" s="73">
        <f t="shared" si="153"/>
        <v>0</v>
      </c>
      <c r="N255" s="73">
        <f t="shared" si="153"/>
        <v>0</v>
      </c>
      <c r="O255" s="73">
        <f t="shared" si="154"/>
        <v>0</v>
      </c>
      <c r="P255" s="73">
        <f t="shared" si="154"/>
        <v>0</v>
      </c>
      <c r="Q255" s="73">
        <f t="shared" si="154"/>
        <v>0</v>
      </c>
      <c r="R255" s="73">
        <f t="shared" si="154"/>
        <v>0</v>
      </c>
      <c r="S255" s="73">
        <f t="shared" si="154"/>
        <v>0</v>
      </c>
      <c r="T255" s="73">
        <f t="shared" si="154"/>
        <v>0</v>
      </c>
      <c r="U255" s="73">
        <f t="shared" si="154"/>
        <v>0</v>
      </c>
      <c r="V255" s="73">
        <f t="shared" si="154"/>
        <v>0</v>
      </c>
      <c r="W255" s="73">
        <f t="shared" si="154"/>
        <v>0</v>
      </c>
      <c r="X255" s="73">
        <f t="shared" si="154"/>
        <v>0</v>
      </c>
      <c r="Y255" s="73">
        <f t="shared" si="155"/>
        <v>0</v>
      </c>
      <c r="Z255" s="73">
        <f t="shared" si="155"/>
        <v>0</v>
      </c>
      <c r="AA255" s="73">
        <f t="shared" si="155"/>
        <v>0</v>
      </c>
      <c r="AB255" s="73">
        <f t="shared" si="155"/>
        <v>0</v>
      </c>
      <c r="AC255" s="73">
        <f t="shared" si="155"/>
        <v>0</v>
      </c>
      <c r="AD255" s="73">
        <f t="shared" si="155"/>
        <v>0</v>
      </c>
      <c r="AE255" s="73">
        <f t="shared" si="155"/>
        <v>0</v>
      </c>
      <c r="AF255" s="73">
        <f t="shared" si="155"/>
        <v>0</v>
      </c>
      <c r="AG255" s="73">
        <f t="shared" si="155"/>
        <v>0</v>
      </c>
      <c r="AH255" s="73">
        <f t="shared" si="155"/>
        <v>0</v>
      </c>
      <c r="AI255" s="73">
        <f t="shared" si="155"/>
        <v>0</v>
      </c>
      <c r="AJ255" s="73">
        <f t="shared" si="155"/>
        <v>0</v>
      </c>
      <c r="AK255" s="73">
        <f t="shared" si="155"/>
        <v>0</v>
      </c>
      <c r="AL255" s="73">
        <f t="shared" si="155"/>
        <v>0</v>
      </c>
      <c r="AM255" s="73">
        <f t="shared" si="155"/>
        <v>0</v>
      </c>
    </row>
    <row r="256" spans="1:39" ht="24.9" customHeight="1">
      <c r="A256" s="254">
        <v>6</v>
      </c>
      <c r="B256" s="74">
        <v>6277002</v>
      </c>
      <c r="C256" s="75" t="s">
        <v>204</v>
      </c>
      <c r="D256" s="73">
        <f t="shared" si="152"/>
        <v>0</v>
      </c>
      <c r="E256" s="73">
        <f t="shared" si="153"/>
        <v>0</v>
      </c>
      <c r="F256" s="73">
        <f t="shared" si="153"/>
        <v>0</v>
      </c>
      <c r="G256" s="73">
        <f t="shared" si="153"/>
        <v>0</v>
      </c>
      <c r="H256" s="73">
        <f t="shared" si="153"/>
        <v>0</v>
      </c>
      <c r="I256" s="73">
        <f t="shared" si="153"/>
        <v>0</v>
      </c>
      <c r="J256" s="73">
        <f t="shared" si="153"/>
        <v>0</v>
      </c>
      <c r="K256" s="73">
        <f t="shared" si="153"/>
        <v>0</v>
      </c>
      <c r="L256" s="73">
        <f t="shared" si="153"/>
        <v>0</v>
      </c>
      <c r="M256" s="73">
        <f t="shared" si="153"/>
        <v>0</v>
      </c>
      <c r="N256" s="73">
        <f t="shared" si="153"/>
        <v>0</v>
      </c>
      <c r="O256" s="73">
        <f t="shared" si="154"/>
        <v>0</v>
      </c>
      <c r="P256" s="73">
        <f t="shared" si="154"/>
        <v>0</v>
      </c>
      <c r="Q256" s="73">
        <f t="shared" si="154"/>
        <v>0</v>
      </c>
      <c r="R256" s="73">
        <f t="shared" si="154"/>
        <v>0</v>
      </c>
      <c r="S256" s="73">
        <f t="shared" si="154"/>
        <v>0</v>
      </c>
      <c r="T256" s="73">
        <f t="shared" si="154"/>
        <v>0</v>
      </c>
      <c r="U256" s="73">
        <f t="shared" si="154"/>
        <v>0</v>
      </c>
      <c r="V256" s="73">
        <f t="shared" si="154"/>
        <v>0</v>
      </c>
      <c r="W256" s="73">
        <f t="shared" si="154"/>
        <v>0</v>
      </c>
      <c r="X256" s="73">
        <f t="shared" si="154"/>
        <v>0</v>
      </c>
      <c r="Y256" s="73">
        <f t="shared" si="155"/>
        <v>0</v>
      </c>
      <c r="Z256" s="73">
        <f t="shared" si="155"/>
        <v>0</v>
      </c>
      <c r="AA256" s="73">
        <f t="shared" si="155"/>
        <v>0</v>
      </c>
      <c r="AB256" s="73">
        <f t="shared" si="155"/>
        <v>0</v>
      </c>
      <c r="AC256" s="73">
        <f t="shared" si="155"/>
        <v>0</v>
      </c>
      <c r="AD256" s="73">
        <f t="shared" si="155"/>
        <v>0</v>
      </c>
      <c r="AE256" s="73">
        <f t="shared" si="155"/>
        <v>0</v>
      </c>
      <c r="AF256" s="73">
        <f t="shared" si="155"/>
        <v>0</v>
      </c>
      <c r="AG256" s="73">
        <f t="shared" si="155"/>
        <v>0</v>
      </c>
      <c r="AH256" s="73">
        <f t="shared" si="155"/>
        <v>0</v>
      </c>
      <c r="AI256" s="73">
        <f t="shared" si="155"/>
        <v>0</v>
      </c>
      <c r="AJ256" s="73">
        <f t="shared" si="155"/>
        <v>0</v>
      </c>
      <c r="AK256" s="73">
        <f t="shared" si="155"/>
        <v>0</v>
      </c>
      <c r="AL256" s="73">
        <f t="shared" si="155"/>
        <v>0</v>
      </c>
      <c r="AM256" s="73">
        <f t="shared" si="155"/>
        <v>0</v>
      </c>
    </row>
    <row r="257" spans="1:39" ht="24.9" customHeight="1">
      <c r="A257" s="254">
        <v>6</v>
      </c>
      <c r="B257" s="74">
        <v>6279001</v>
      </c>
      <c r="C257" s="75" t="s">
        <v>205</v>
      </c>
      <c r="D257" s="73">
        <f t="shared" si="152"/>
        <v>0</v>
      </c>
      <c r="E257" s="73">
        <f t="shared" si="153"/>
        <v>0</v>
      </c>
      <c r="F257" s="73">
        <f t="shared" si="153"/>
        <v>0</v>
      </c>
      <c r="G257" s="73">
        <f t="shared" si="153"/>
        <v>0</v>
      </c>
      <c r="H257" s="73">
        <f t="shared" si="153"/>
        <v>0</v>
      </c>
      <c r="I257" s="73">
        <f t="shared" si="153"/>
        <v>0</v>
      </c>
      <c r="J257" s="73">
        <f t="shared" si="153"/>
        <v>0</v>
      </c>
      <c r="K257" s="73">
        <f t="shared" si="153"/>
        <v>0</v>
      </c>
      <c r="L257" s="73">
        <f t="shared" si="153"/>
        <v>0</v>
      </c>
      <c r="M257" s="73">
        <f t="shared" si="153"/>
        <v>0</v>
      </c>
      <c r="N257" s="73">
        <f t="shared" si="153"/>
        <v>0</v>
      </c>
      <c r="O257" s="73">
        <f t="shared" si="154"/>
        <v>0</v>
      </c>
      <c r="P257" s="73">
        <f t="shared" si="154"/>
        <v>0</v>
      </c>
      <c r="Q257" s="73">
        <f t="shared" si="154"/>
        <v>0</v>
      </c>
      <c r="R257" s="73">
        <f t="shared" si="154"/>
        <v>0</v>
      </c>
      <c r="S257" s="73">
        <f t="shared" si="154"/>
        <v>0</v>
      </c>
      <c r="T257" s="73">
        <f t="shared" si="154"/>
        <v>0</v>
      </c>
      <c r="U257" s="73">
        <f t="shared" si="154"/>
        <v>0</v>
      </c>
      <c r="V257" s="73">
        <f t="shared" si="154"/>
        <v>0</v>
      </c>
      <c r="W257" s="73">
        <f t="shared" si="154"/>
        <v>0</v>
      </c>
      <c r="X257" s="73">
        <f t="shared" si="154"/>
        <v>0</v>
      </c>
      <c r="Y257" s="73">
        <f t="shared" si="155"/>
        <v>0</v>
      </c>
      <c r="Z257" s="73">
        <f t="shared" si="155"/>
        <v>0</v>
      </c>
      <c r="AA257" s="73">
        <f t="shared" si="155"/>
        <v>0</v>
      </c>
      <c r="AB257" s="73">
        <f t="shared" si="155"/>
        <v>0</v>
      </c>
      <c r="AC257" s="73">
        <f t="shared" si="155"/>
        <v>0</v>
      </c>
      <c r="AD257" s="73">
        <f t="shared" si="155"/>
        <v>0</v>
      </c>
      <c r="AE257" s="73">
        <f t="shared" si="155"/>
        <v>0</v>
      </c>
      <c r="AF257" s="73">
        <f t="shared" si="155"/>
        <v>0</v>
      </c>
      <c r="AG257" s="73">
        <f t="shared" si="155"/>
        <v>0</v>
      </c>
      <c r="AH257" s="73">
        <f t="shared" si="155"/>
        <v>0</v>
      </c>
      <c r="AI257" s="73">
        <f t="shared" si="155"/>
        <v>0</v>
      </c>
      <c r="AJ257" s="73">
        <f t="shared" si="155"/>
        <v>0</v>
      </c>
      <c r="AK257" s="73">
        <f t="shared" si="155"/>
        <v>0</v>
      </c>
      <c r="AL257" s="73">
        <f t="shared" si="155"/>
        <v>0</v>
      </c>
      <c r="AM257" s="73">
        <f t="shared" si="155"/>
        <v>0</v>
      </c>
    </row>
    <row r="258" spans="1:39" ht="24.9" customHeight="1">
      <c r="A258" s="254">
        <v>6</v>
      </c>
      <c r="B258" s="74">
        <v>6279002</v>
      </c>
      <c r="C258" s="75" t="s">
        <v>206</v>
      </c>
      <c r="D258" s="73">
        <f t="shared" si="152"/>
        <v>0</v>
      </c>
      <c r="E258" s="73">
        <f t="shared" si="153"/>
        <v>0</v>
      </c>
      <c r="F258" s="73">
        <f t="shared" si="153"/>
        <v>0</v>
      </c>
      <c r="G258" s="73">
        <f t="shared" si="153"/>
        <v>0</v>
      </c>
      <c r="H258" s="73">
        <f t="shared" si="153"/>
        <v>0</v>
      </c>
      <c r="I258" s="73">
        <f t="shared" si="153"/>
        <v>0</v>
      </c>
      <c r="J258" s="73">
        <f t="shared" si="153"/>
        <v>0</v>
      </c>
      <c r="K258" s="73">
        <f t="shared" si="153"/>
        <v>0</v>
      </c>
      <c r="L258" s="73">
        <f t="shared" si="153"/>
        <v>0</v>
      </c>
      <c r="M258" s="73">
        <f t="shared" si="153"/>
        <v>0</v>
      </c>
      <c r="N258" s="73">
        <f t="shared" si="153"/>
        <v>0</v>
      </c>
      <c r="O258" s="73">
        <f t="shared" si="154"/>
        <v>0</v>
      </c>
      <c r="P258" s="73">
        <f t="shared" si="154"/>
        <v>0</v>
      </c>
      <c r="Q258" s="73">
        <f t="shared" si="154"/>
        <v>0</v>
      </c>
      <c r="R258" s="73">
        <f t="shared" si="154"/>
        <v>0</v>
      </c>
      <c r="S258" s="73">
        <f t="shared" si="154"/>
        <v>0</v>
      </c>
      <c r="T258" s="73">
        <f t="shared" si="154"/>
        <v>0</v>
      </c>
      <c r="U258" s="73">
        <f t="shared" si="154"/>
        <v>0</v>
      </c>
      <c r="V258" s="73">
        <f t="shared" si="154"/>
        <v>0</v>
      </c>
      <c r="W258" s="73">
        <f t="shared" si="154"/>
        <v>0</v>
      </c>
      <c r="X258" s="73">
        <f t="shared" si="154"/>
        <v>0</v>
      </c>
      <c r="Y258" s="73">
        <f t="shared" si="155"/>
        <v>0</v>
      </c>
      <c r="Z258" s="73">
        <f t="shared" si="155"/>
        <v>0</v>
      </c>
      <c r="AA258" s="73">
        <f t="shared" si="155"/>
        <v>0</v>
      </c>
      <c r="AB258" s="73">
        <f t="shared" si="155"/>
        <v>0</v>
      </c>
      <c r="AC258" s="73">
        <f t="shared" si="155"/>
        <v>0</v>
      </c>
      <c r="AD258" s="73">
        <f t="shared" si="155"/>
        <v>0</v>
      </c>
      <c r="AE258" s="73">
        <f t="shared" si="155"/>
        <v>0</v>
      </c>
      <c r="AF258" s="73">
        <f t="shared" si="155"/>
        <v>0</v>
      </c>
      <c r="AG258" s="73">
        <f t="shared" si="155"/>
        <v>0</v>
      </c>
      <c r="AH258" s="73">
        <f t="shared" si="155"/>
        <v>0</v>
      </c>
      <c r="AI258" s="73">
        <f t="shared" si="155"/>
        <v>0</v>
      </c>
      <c r="AJ258" s="73">
        <f t="shared" si="155"/>
        <v>0</v>
      </c>
      <c r="AK258" s="73">
        <f t="shared" si="155"/>
        <v>0</v>
      </c>
      <c r="AL258" s="73">
        <f t="shared" si="155"/>
        <v>0</v>
      </c>
      <c r="AM258" s="73">
        <f t="shared" si="155"/>
        <v>0</v>
      </c>
    </row>
    <row r="259" spans="1:39" ht="24.9" customHeight="1">
      <c r="A259" s="254">
        <v>6</v>
      </c>
      <c r="B259" s="74">
        <v>6279005</v>
      </c>
      <c r="C259" s="98" t="s">
        <v>207</v>
      </c>
      <c r="D259" s="73">
        <f t="shared" si="152"/>
        <v>0</v>
      </c>
      <c r="E259" s="73">
        <f t="shared" si="153"/>
        <v>0</v>
      </c>
      <c r="F259" s="73">
        <f t="shared" si="153"/>
        <v>0</v>
      </c>
      <c r="G259" s="73">
        <f t="shared" si="153"/>
        <v>0</v>
      </c>
      <c r="H259" s="73">
        <f t="shared" si="153"/>
        <v>0</v>
      </c>
      <c r="I259" s="73">
        <f t="shared" si="153"/>
        <v>0</v>
      </c>
      <c r="J259" s="73">
        <f t="shared" si="153"/>
        <v>0</v>
      </c>
      <c r="K259" s="73">
        <f t="shared" si="153"/>
        <v>0</v>
      </c>
      <c r="L259" s="73">
        <f t="shared" si="153"/>
        <v>0</v>
      </c>
      <c r="M259" s="73">
        <f t="shared" si="153"/>
        <v>0</v>
      </c>
      <c r="N259" s="73">
        <f t="shared" si="153"/>
        <v>0</v>
      </c>
      <c r="O259" s="73">
        <f t="shared" si="154"/>
        <v>0</v>
      </c>
      <c r="P259" s="73">
        <f t="shared" si="154"/>
        <v>0</v>
      </c>
      <c r="Q259" s="73">
        <f t="shared" si="154"/>
        <v>0</v>
      </c>
      <c r="R259" s="73">
        <f t="shared" si="154"/>
        <v>0</v>
      </c>
      <c r="S259" s="73">
        <f t="shared" si="154"/>
        <v>0</v>
      </c>
      <c r="T259" s="73">
        <f t="shared" si="154"/>
        <v>0</v>
      </c>
      <c r="U259" s="73">
        <f t="shared" si="154"/>
        <v>0</v>
      </c>
      <c r="V259" s="73">
        <f t="shared" si="154"/>
        <v>0</v>
      </c>
      <c r="W259" s="73">
        <f t="shared" si="154"/>
        <v>0</v>
      </c>
      <c r="X259" s="73">
        <f t="shared" si="154"/>
        <v>0</v>
      </c>
      <c r="Y259" s="73">
        <f t="shared" si="155"/>
        <v>0</v>
      </c>
      <c r="Z259" s="73">
        <f t="shared" si="155"/>
        <v>0</v>
      </c>
      <c r="AA259" s="73">
        <f t="shared" si="155"/>
        <v>0</v>
      </c>
      <c r="AB259" s="73">
        <f t="shared" si="155"/>
        <v>0</v>
      </c>
      <c r="AC259" s="73">
        <f t="shared" si="155"/>
        <v>0</v>
      </c>
      <c r="AD259" s="73">
        <f t="shared" si="155"/>
        <v>0</v>
      </c>
      <c r="AE259" s="73">
        <f t="shared" si="155"/>
        <v>0</v>
      </c>
      <c r="AF259" s="73">
        <f t="shared" si="155"/>
        <v>0</v>
      </c>
      <c r="AG259" s="73">
        <f t="shared" si="155"/>
        <v>0</v>
      </c>
      <c r="AH259" s="73">
        <f t="shared" si="155"/>
        <v>0</v>
      </c>
      <c r="AI259" s="73">
        <f t="shared" si="155"/>
        <v>0</v>
      </c>
      <c r="AJ259" s="73">
        <f t="shared" si="155"/>
        <v>0</v>
      </c>
      <c r="AK259" s="73">
        <f t="shared" si="155"/>
        <v>0</v>
      </c>
      <c r="AL259" s="73">
        <f t="shared" si="155"/>
        <v>0</v>
      </c>
      <c r="AM259" s="73">
        <f t="shared" si="155"/>
        <v>0</v>
      </c>
    </row>
    <row r="260" spans="1:39" ht="24.9" customHeight="1">
      <c r="A260" s="254">
        <v>6</v>
      </c>
      <c r="B260" s="74">
        <v>6279006</v>
      </c>
      <c r="C260" s="75" t="s">
        <v>208</v>
      </c>
      <c r="D260" s="73">
        <f t="shared" si="152"/>
        <v>0</v>
      </c>
      <c r="E260" s="73">
        <f t="shared" si="153"/>
        <v>0</v>
      </c>
      <c r="F260" s="73">
        <f t="shared" si="153"/>
        <v>0</v>
      </c>
      <c r="G260" s="73">
        <f t="shared" si="153"/>
        <v>0</v>
      </c>
      <c r="H260" s="73">
        <f t="shared" si="153"/>
        <v>0</v>
      </c>
      <c r="I260" s="73">
        <f t="shared" si="153"/>
        <v>0</v>
      </c>
      <c r="J260" s="73">
        <f t="shared" si="153"/>
        <v>0</v>
      </c>
      <c r="K260" s="73">
        <f t="shared" si="153"/>
        <v>0</v>
      </c>
      <c r="L260" s="73">
        <f t="shared" si="153"/>
        <v>0</v>
      </c>
      <c r="M260" s="73">
        <f t="shared" si="153"/>
        <v>0</v>
      </c>
      <c r="N260" s="73">
        <f t="shared" si="153"/>
        <v>0</v>
      </c>
      <c r="O260" s="73">
        <f t="shared" si="154"/>
        <v>0</v>
      </c>
      <c r="P260" s="73">
        <f t="shared" si="154"/>
        <v>0</v>
      </c>
      <c r="Q260" s="73">
        <f t="shared" si="154"/>
        <v>0</v>
      </c>
      <c r="R260" s="73">
        <f t="shared" si="154"/>
        <v>0</v>
      </c>
      <c r="S260" s="73">
        <f t="shared" si="154"/>
        <v>0</v>
      </c>
      <c r="T260" s="73">
        <f t="shared" si="154"/>
        <v>0</v>
      </c>
      <c r="U260" s="73">
        <f t="shared" si="154"/>
        <v>0</v>
      </c>
      <c r="V260" s="73">
        <f t="shared" si="154"/>
        <v>0</v>
      </c>
      <c r="W260" s="73">
        <f t="shared" si="154"/>
        <v>0</v>
      </c>
      <c r="X260" s="73">
        <f t="shared" si="154"/>
        <v>0</v>
      </c>
      <c r="Y260" s="73">
        <f t="shared" si="155"/>
        <v>0</v>
      </c>
      <c r="Z260" s="73">
        <f t="shared" si="155"/>
        <v>0</v>
      </c>
      <c r="AA260" s="73">
        <f t="shared" si="155"/>
        <v>0</v>
      </c>
      <c r="AB260" s="73">
        <f t="shared" si="155"/>
        <v>0</v>
      </c>
      <c r="AC260" s="73">
        <f t="shared" si="155"/>
        <v>0</v>
      </c>
      <c r="AD260" s="73">
        <f t="shared" si="155"/>
        <v>0</v>
      </c>
      <c r="AE260" s="73">
        <f t="shared" si="155"/>
        <v>0</v>
      </c>
      <c r="AF260" s="73">
        <f t="shared" si="155"/>
        <v>0</v>
      </c>
      <c r="AG260" s="73">
        <f t="shared" si="155"/>
        <v>0</v>
      </c>
      <c r="AH260" s="73">
        <f t="shared" si="155"/>
        <v>0</v>
      </c>
      <c r="AI260" s="73">
        <f t="shared" si="155"/>
        <v>0</v>
      </c>
      <c r="AJ260" s="73">
        <f t="shared" si="155"/>
        <v>0</v>
      </c>
      <c r="AK260" s="73">
        <f t="shared" si="155"/>
        <v>0</v>
      </c>
      <c r="AL260" s="73">
        <f t="shared" si="155"/>
        <v>0</v>
      </c>
      <c r="AM260" s="73">
        <f t="shared" si="155"/>
        <v>0</v>
      </c>
    </row>
    <row r="261" spans="1:39" ht="24.9" customHeight="1">
      <c r="A261" s="254">
        <v>6</v>
      </c>
      <c r="B261" s="74">
        <v>6279007</v>
      </c>
      <c r="C261" s="75" t="s">
        <v>209</v>
      </c>
      <c r="D261" s="73">
        <f t="shared" si="152"/>
        <v>0</v>
      </c>
      <c r="E261" s="73">
        <f t="shared" si="153"/>
        <v>0</v>
      </c>
      <c r="F261" s="73">
        <f t="shared" si="153"/>
        <v>0</v>
      </c>
      <c r="G261" s="73">
        <f t="shared" si="153"/>
        <v>0</v>
      </c>
      <c r="H261" s="73">
        <f t="shared" si="153"/>
        <v>0</v>
      </c>
      <c r="I261" s="73">
        <f t="shared" si="153"/>
        <v>0</v>
      </c>
      <c r="J261" s="73">
        <f t="shared" si="153"/>
        <v>0</v>
      </c>
      <c r="K261" s="73">
        <f t="shared" si="153"/>
        <v>0</v>
      </c>
      <c r="L261" s="73">
        <f t="shared" si="153"/>
        <v>0</v>
      </c>
      <c r="M261" s="73">
        <f t="shared" si="153"/>
        <v>0</v>
      </c>
      <c r="N261" s="73">
        <f t="shared" si="153"/>
        <v>0</v>
      </c>
      <c r="O261" s="73">
        <f t="shared" si="154"/>
        <v>0</v>
      </c>
      <c r="P261" s="73">
        <f t="shared" si="154"/>
        <v>0</v>
      </c>
      <c r="Q261" s="73">
        <f t="shared" si="154"/>
        <v>0</v>
      </c>
      <c r="R261" s="73">
        <f t="shared" si="154"/>
        <v>0</v>
      </c>
      <c r="S261" s="73">
        <f t="shared" si="154"/>
        <v>0</v>
      </c>
      <c r="T261" s="73">
        <f t="shared" si="154"/>
        <v>0</v>
      </c>
      <c r="U261" s="73">
        <f t="shared" si="154"/>
        <v>0</v>
      </c>
      <c r="V261" s="73">
        <f t="shared" si="154"/>
        <v>0</v>
      </c>
      <c r="W261" s="73">
        <f t="shared" si="154"/>
        <v>0</v>
      </c>
      <c r="X261" s="73">
        <f t="shared" si="154"/>
        <v>0</v>
      </c>
      <c r="Y261" s="73">
        <f t="shared" si="155"/>
        <v>0</v>
      </c>
      <c r="Z261" s="73">
        <f t="shared" si="155"/>
        <v>0</v>
      </c>
      <c r="AA261" s="73">
        <f t="shared" si="155"/>
        <v>0</v>
      </c>
      <c r="AB261" s="73">
        <f t="shared" si="155"/>
        <v>0</v>
      </c>
      <c r="AC261" s="73">
        <f t="shared" si="155"/>
        <v>0</v>
      </c>
      <c r="AD261" s="73">
        <f t="shared" si="155"/>
        <v>0</v>
      </c>
      <c r="AE261" s="73">
        <f t="shared" si="155"/>
        <v>0</v>
      </c>
      <c r="AF261" s="73">
        <f t="shared" si="155"/>
        <v>0</v>
      </c>
      <c r="AG261" s="73">
        <f t="shared" si="155"/>
        <v>0</v>
      </c>
      <c r="AH261" s="73">
        <f t="shared" si="155"/>
        <v>0</v>
      </c>
      <c r="AI261" s="73">
        <f t="shared" si="155"/>
        <v>0</v>
      </c>
      <c r="AJ261" s="73">
        <f t="shared" si="155"/>
        <v>0</v>
      </c>
      <c r="AK261" s="73">
        <f t="shared" si="155"/>
        <v>0</v>
      </c>
      <c r="AL261" s="73">
        <f t="shared" si="155"/>
        <v>0</v>
      </c>
      <c r="AM261" s="73">
        <f t="shared" si="155"/>
        <v>0</v>
      </c>
    </row>
    <row r="262" spans="1:39" ht="24.9" customHeight="1">
      <c r="A262" s="254">
        <v>6</v>
      </c>
      <c r="B262" s="74">
        <v>6279008</v>
      </c>
      <c r="C262" s="75" t="s">
        <v>210</v>
      </c>
      <c r="D262" s="73">
        <f t="shared" si="152"/>
        <v>0</v>
      </c>
      <c r="E262" s="73">
        <f t="shared" si="153"/>
        <v>0</v>
      </c>
      <c r="F262" s="73">
        <f t="shared" si="153"/>
        <v>0</v>
      </c>
      <c r="G262" s="73">
        <f t="shared" si="153"/>
        <v>0</v>
      </c>
      <c r="H262" s="73">
        <f t="shared" si="153"/>
        <v>0</v>
      </c>
      <c r="I262" s="73">
        <f t="shared" si="153"/>
        <v>0</v>
      </c>
      <c r="J262" s="73">
        <f t="shared" si="153"/>
        <v>0</v>
      </c>
      <c r="K262" s="73">
        <f t="shared" si="153"/>
        <v>0</v>
      </c>
      <c r="L262" s="73">
        <f t="shared" si="153"/>
        <v>0</v>
      </c>
      <c r="M262" s="73">
        <f t="shared" si="153"/>
        <v>0</v>
      </c>
      <c r="N262" s="73">
        <f t="shared" si="153"/>
        <v>0</v>
      </c>
      <c r="O262" s="73">
        <f t="shared" si="154"/>
        <v>0</v>
      </c>
      <c r="P262" s="73">
        <f t="shared" si="154"/>
        <v>0</v>
      </c>
      <c r="Q262" s="73">
        <f t="shared" si="154"/>
        <v>0</v>
      </c>
      <c r="R262" s="73">
        <f t="shared" si="154"/>
        <v>0</v>
      </c>
      <c r="S262" s="73">
        <f t="shared" si="154"/>
        <v>0</v>
      </c>
      <c r="T262" s="73">
        <f t="shared" si="154"/>
        <v>0</v>
      </c>
      <c r="U262" s="73">
        <f t="shared" si="154"/>
        <v>0</v>
      </c>
      <c r="V262" s="73">
        <f t="shared" si="154"/>
        <v>0</v>
      </c>
      <c r="W262" s="73">
        <f t="shared" si="154"/>
        <v>0</v>
      </c>
      <c r="X262" s="73">
        <f t="shared" si="154"/>
        <v>0</v>
      </c>
      <c r="Y262" s="73">
        <f t="shared" si="155"/>
        <v>0</v>
      </c>
      <c r="Z262" s="73">
        <f t="shared" si="155"/>
        <v>0</v>
      </c>
      <c r="AA262" s="73">
        <f t="shared" si="155"/>
        <v>0</v>
      </c>
      <c r="AB262" s="73">
        <f t="shared" si="155"/>
        <v>0</v>
      </c>
      <c r="AC262" s="73">
        <f t="shared" si="155"/>
        <v>0</v>
      </c>
      <c r="AD262" s="73">
        <f t="shared" si="155"/>
        <v>0</v>
      </c>
      <c r="AE262" s="73">
        <f t="shared" si="155"/>
        <v>0</v>
      </c>
      <c r="AF262" s="73">
        <f t="shared" si="155"/>
        <v>0</v>
      </c>
      <c r="AG262" s="73">
        <f t="shared" si="155"/>
        <v>0</v>
      </c>
      <c r="AH262" s="73">
        <f t="shared" si="155"/>
        <v>0</v>
      </c>
      <c r="AI262" s="73">
        <f t="shared" si="155"/>
        <v>0</v>
      </c>
      <c r="AJ262" s="73">
        <f t="shared" si="155"/>
        <v>0</v>
      </c>
      <c r="AK262" s="73">
        <f t="shared" si="155"/>
        <v>0</v>
      </c>
      <c r="AL262" s="73">
        <f t="shared" si="155"/>
        <v>0</v>
      </c>
      <c r="AM262" s="73">
        <f t="shared" si="155"/>
        <v>0</v>
      </c>
    </row>
    <row r="263" spans="1:39" ht="24.9" customHeight="1">
      <c r="A263" s="254">
        <v>6</v>
      </c>
      <c r="B263" s="74">
        <v>6279009</v>
      </c>
      <c r="C263" s="75" t="s">
        <v>211</v>
      </c>
      <c r="D263" s="73">
        <f t="shared" si="152"/>
        <v>0</v>
      </c>
      <c r="E263" s="73">
        <f t="shared" ref="E263:N274" si="156">SUMIF($B$283:$B$593,$B$5:$B$279,E$283:E$593)</f>
        <v>0</v>
      </c>
      <c r="F263" s="73">
        <f t="shared" si="156"/>
        <v>0</v>
      </c>
      <c r="G263" s="73">
        <f t="shared" si="156"/>
        <v>0</v>
      </c>
      <c r="H263" s="73">
        <f t="shared" si="156"/>
        <v>0</v>
      </c>
      <c r="I263" s="73">
        <f t="shared" si="156"/>
        <v>0</v>
      </c>
      <c r="J263" s="73">
        <f t="shared" si="156"/>
        <v>0</v>
      </c>
      <c r="K263" s="73">
        <f t="shared" si="156"/>
        <v>0</v>
      </c>
      <c r="L263" s="73">
        <f t="shared" si="156"/>
        <v>0</v>
      </c>
      <c r="M263" s="73">
        <f t="shared" si="156"/>
        <v>0</v>
      </c>
      <c r="N263" s="73">
        <f t="shared" si="156"/>
        <v>0</v>
      </c>
      <c r="O263" s="73">
        <f t="shared" ref="O263:X274" si="157">SUMIF($B$283:$B$593,$B$5:$B$279,O$283:O$593)</f>
        <v>0</v>
      </c>
      <c r="P263" s="73">
        <f t="shared" si="157"/>
        <v>0</v>
      </c>
      <c r="Q263" s="73">
        <f t="shared" si="157"/>
        <v>0</v>
      </c>
      <c r="R263" s="73">
        <f t="shared" si="157"/>
        <v>0</v>
      </c>
      <c r="S263" s="73">
        <f t="shared" si="157"/>
        <v>0</v>
      </c>
      <c r="T263" s="73">
        <f t="shared" si="157"/>
        <v>0</v>
      </c>
      <c r="U263" s="73">
        <f t="shared" si="157"/>
        <v>0</v>
      </c>
      <c r="V263" s="73">
        <f t="shared" si="157"/>
        <v>0</v>
      </c>
      <c r="W263" s="73">
        <f t="shared" si="157"/>
        <v>0</v>
      </c>
      <c r="X263" s="73">
        <f t="shared" si="157"/>
        <v>0</v>
      </c>
      <c r="Y263" s="73">
        <f t="shared" ref="Y263:AM274" si="158">SUMIF($B$283:$B$593,$B$5:$B$279,Y$283:Y$593)</f>
        <v>0</v>
      </c>
      <c r="Z263" s="73">
        <f t="shared" si="158"/>
        <v>0</v>
      </c>
      <c r="AA263" s="73">
        <f t="shared" si="158"/>
        <v>0</v>
      </c>
      <c r="AB263" s="73">
        <f t="shared" si="158"/>
        <v>0</v>
      </c>
      <c r="AC263" s="73">
        <f t="shared" si="158"/>
        <v>0</v>
      </c>
      <c r="AD263" s="73">
        <f t="shared" si="158"/>
        <v>0</v>
      </c>
      <c r="AE263" s="73">
        <f t="shared" si="158"/>
        <v>0</v>
      </c>
      <c r="AF263" s="73">
        <f t="shared" si="158"/>
        <v>0</v>
      </c>
      <c r="AG263" s="73">
        <f t="shared" si="158"/>
        <v>0</v>
      </c>
      <c r="AH263" s="73">
        <f t="shared" si="158"/>
        <v>0</v>
      </c>
      <c r="AI263" s="73">
        <f t="shared" si="158"/>
        <v>0</v>
      </c>
      <c r="AJ263" s="73">
        <f t="shared" si="158"/>
        <v>0</v>
      </c>
      <c r="AK263" s="73">
        <f t="shared" si="158"/>
        <v>0</v>
      </c>
      <c r="AL263" s="73">
        <f t="shared" si="158"/>
        <v>0</v>
      </c>
      <c r="AM263" s="73">
        <f t="shared" si="158"/>
        <v>0</v>
      </c>
    </row>
    <row r="264" spans="1:39" ht="24.9" customHeight="1">
      <c r="A264" s="254">
        <v>6</v>
      </c>
      <c r="B264" s="74">
        <v>6279010</v>
      </c>
      <c r="C264" s="75" t="s">
        <v>212</v>
      </c>
      <c r="D264" s="73">
        <f t="shared" si="152"/>
        <v>0</v>
      </c>
      <c r="E264" s="73">
        <f t="shared" si="156"/>
        <v>0</v>
      </c>
      <c r="F264" s="73">
        <f t="shared" si="156"/>
        <v>0</v>
      </c>
      <c r="G264" s="73">
        <f t="shared" si="156"/>
        <v>0</v>
      </c>
      <c r="H264" s="73">
        <f t="shared" si="156"/>
        <v>0</v>
      </c>
      <c r="I264" s="73">
        <f t="shared" si="156"/>
        <v>0</v>
      </c>
      <c r="J264" s="73">
        <f t="shared" si="156"/>
        <v>0</v>
      </c>
      <c r="K264" s="73">
        <f t="shared" si="156"/>
        <v>0</v>
      </c>
      <c r="L264" s="73">
        <f t="shared" si="156"/>
        <v>0</v>
      </c>
      <c r="M264" s="73">
        <f t="shared" si="156"/>
        <v>0</v>
      </c>
      <c r="N264" s="73">
        <f t="shared" si="156"/>
        <v>0</v>
      </c>
      <c r="O264" s="73">
        <f t="shared" si="157"/>
        <v>0</v>
      </c>
      <c r="P264" s="73">
        <f t="shared" si="157"/>
        <v>0</v>
      </c>
      <c r="Q264" s="73">
        <f t="shared" si="157"/>
        <v>0</v>
      </c>
      <c r="R264" s="73">
        <f t="shared" si="157"/>
        <v>0</v>
      </c>
      <c r="S264" s="73">
        <f t="shared" si="157"/>
        <v>0</v>
      </c>
      <c r="T264" s="73">
        <f t="shared" si="157"/>
        <v>0</v>
      </c>
      <c r="U264" s="73">
        <f t="shared" si="157"/>
        <v>0</v>
      </c>
      <c r="V264" s="73">
        <f t="shared" si="157"/>
        <v>0</v>
      </c>
      <c r="W264" s="73">
        <f t="shared" si="157"/>
        <v>0</v>
      </c>
      <c r="X264" s="73">
        <f t="shared" si="157"/>
        <v>0</v>
      </c>
      <c r="Y264" s="73">
        <f t="shared" si="158"/>
        <v>0</v>
      </c>
      <c r="Z264" s="73">
        <f t="shared" si="158"/>
        <v>0</v>
      </c>
      <c r="AA264" s="73">
        <f t="shared" si="158"/>
        <v>0</v>
      </c>
      <c r="AB264" s="73">
        <f t="shared" si="158"/>
        <v>0</v>
      </c>
      <c r="AC264" s="73">
        <f t="shared" si="158"/>
        <v>0</v>
      </c>
      <c r="AD264" s="73">
        <f t="shared" si="158"/>
        <v>0</v>
      </c>
      <c r="AE264" s="73">
        <f t="shared" si="158"/>
        <v>0</v>
      </c>
      <c r="AF264" s="73">
        <f t="shared" si="158"/>
        <v>0</v>
      </c>
      <c r="AG264" s="73">
        <f t="shared" si="158"/>
        <v>0</v>
      </c>
      <c r="AH264" s="73">
        <f t="shared" si="158"/>
        <v>0</v>
      </c>
      <c r="AI264" s="73">
        <f t="shared" si="158"/>
        <v>0</v>
      </c>
      <c r="AJ264" s="73">
        <f t="shared" si="158"/>
        <v>0</v>
      </c>
      <c r="AK264" s="73">
        <f t="shared" si="158"/>
        <v>0</v>
      </c>
      <c r="AL264" s="73">
        <f t="shared" si="158"/>
        <v>0</v>
      </c>
      <c r="AM264" s="73">
        <f t="shared" si="158"/>
        <v>0</v>
      </c>
    </row>
    <row r="265" spans="1:39" ht="24.9" customHeight="1">
      <c r="A265" s="254">
        <v>6</v>
      </c>
      <c r="B265" s="74">
        <v>6279011</v>
      </c>
      <c r="C265" s="75" t="s">
        <v>213</v>
      </c>
      <c r="D265" s="73">
        <f t="shared" si="152"/>
        <v>0</v>
      </c>
      <c r="E265" s="73">
        <f t="shared" si="156"/>
        <v>0</v>
      </c>
      <c r="F265" s="73">
        <f t="shared" si="156"/>
        <v>0</v>
      </c>
      <c r="G265" s="73">
        <f t="shared" si="156"/>
        <v>0</v>
      </c>
      <c r="H265" s="73">
        <f t="shared" si="156"/>
        <v>0</v>
      </c>
      <c r="I265" s="73">
        <f t="shared" si="156"/>
        <v>0</v>
      </c>
      <c r="J265" s="73">
        <f t="shared" si="156"/>
        <v>0</v>
      </c>
      <c r="K265" s="73">
        <f t="shared" si="156"/>
        <v>0</v>
      </c>
      <c r="L265" s="73">
        <f t="shared" si="156"/>
        <v>0</v>
      </c>
      <c r="M265" s="73">
        <f t="shared" si="156"/>
        <v>0</v>
      </c>
      <c r="N265" s="73">
        <f t="shared" si="156"/>
        <v>0</v>
      </c>
      <c r="O265" s="73">
        <f t="shared" si="157"/>
        <v>0</v>
      </c>
      <c r="P265" s="73">
        <f t="shared" si="157"/>
        <v>0</v>
      </c>
      <c r="Q265" s="73">
        <f t="shared" si="157"/>
        <v>0</v>
      </c>
      <c r="R265" s="73">
        <f t="shared" si="157"/>
        <v>0</v>
      </c>
      <c r="S265" s="73">
        <f t="shared" si="157"/>
        <v>0</v>
      </c>
      <c r="T265" s="73">
        <f t="shared" si="157"/>
        <v>0</v>
      </c>
      <c r="U265" s="73">
        <f t="shared" si="157"/>
        <v>0</v>
      </c>
      <c r="V265" s="73">
        <f t="shared" si="157"/>
        <v>0</v>
      </c>
      <c r="W265" s="73">
        <f t="shared" si="157"/>
        <v>0</v>
      </c>
      <c r="X265" s="73">
        <f t="shared" si="157"/>
        <v>0</v>
      </c>
      <c r="Y265" s="73">
        <f t="shared" si="158"/>
        <v>0</v>
      </c>
      <c r="Z265" s="73">
        <f t="shared" si="158"/>
        <v>0</v>
      </c>
      <c r="AA265" s="73">
        <f t="shared" si="158"/>
        <v>0</v>
      </c>
      <c r="AB265" s="73">
        <f t="shared" si="158"/>
        <v>0</v>
      </c>
      <c r="AC265" s="73">
        <f t="shared" si="158"/>
        <v>0</v>
      </c>
      <c r="AD265" s="73">
        <f t="shared" si="158"/>
        <v>0</v>
      </c>
      <c r="AE265" s="73">
        <f t="shared" si="158"/>
        <v>0</v>
      </c>
      <c r="AF265" s="73">
        <f t="shared" si="158"/>
        <v>0</v>
      </c>
      <c r="AG265" s="73">
        <f t="shared" si="158"/>
        <v>0</v>
      </c>
      <c r="AH265" s="73">
        <f t="shared" si="158"/>
        <v>0</v>
      </c>
      <c r="AI265" s="73">
        <f t="shared" si="158"/>
        <v>0</v>
      </c>
      <c r="AJ265" s="73">
        <f t="shared" si="158"/>
        <v>0</v>
      </c>
      <c r="AK265" s="73">
        <f t="shared" si="158"/>
        <v>0</v>
      </c>
      <c r="AL265" s="73">
        <f t="shared" si="158"/>
        <v>0</v>
      </c>
      <c r="AM265" s="73">
        <f t="shared" si="158"/>
        <v>0</v>
      </c>
    </row>
    <row r="266" spans="1:39" ht="24.9" customHeight="1">
      <c r="A266" s="254">
        <v>6</v>
      </c>
      <c r="B266" s="74">
        <v>6279012</v>
      </c>
      <c r="C266" s="75" t="s">
        <v>214</v>
      </c>
      <c r="D266" s="73">
        <f t="shared" si="152"/>
        <v>0</v>
      </c>
      <c r="E266" s="73">
        <f t="shared" si="156"/>
        <v>0</v>
      </c>
      <c r="F266" s="73">
        <f t="shared" si="156"/>
        <v>0</v>
      </c>
      <c r="G266" s="73">
        <f t="shared" si="156"/>
        <v>0</v>
      </c>
      <c r="H266" s="73">
        <f t="shared" si="156"/>
        <v>0</v>
      </c>
      <c r="I266" s="73">
        <f t="shared" si="156"/>
        <v>0</v>
      </c>
      <c r="J266" s="73">
        <f t="shared" si="156"/>
        <v>0</v>
      </c>
      <c r="K266" s="73">
        <f t="shared" si="156"/>
        <v>0</v>
      </c>
      <c r="L266" s="73">
        <f t="shared" si="156"/>
        <v>0</v>
      </c>
      <c r="M266" s="73">
        <f t="shared" si="156"/>
        <v>0</v>
      </c>
      <c r="N266" s="73">
        <f t="shared" si="156"/>
        <v>0</v>
      </c>
      <c r="O266" s="73">
        <f t="shared" si="157"/>
        <v>0</v>
      </c>
      <c r="P266" s="73">
        <f t="shared" si="157"/>
        <v>0</v>
      </c>
      <c r="Q266" s="73">
        <f t="shared" si="157"/>
        <v>0</v>
      </c>
      <c r="R266" s="73">
        <f t="shared" si="157"/>
        <v>0</v>
      </c>
      <c r="S266" s="73">
        <f t="shared" si="157"/>
        <v>0</v>
      </c>
      <c r="T266" s="73">
        <f t="shared" si="157"/>
        <v>0</v>
      </c>
      <c r="U266" s="73">
        <f t="shared" si="157"/>
        <v>0</v>
      </c>
      <c r="V266" s="73">
        <f t="shared" si="157"/>
        <v>0</v>
      </c>
      <c r="W266" s="73">
        <f t="shared" si="157"/>
        <v>0</v>
      </c>
      <c r="X266" s="73">
        <f t="shared" si="157"/>
        <v>0</v>
      </c>
      <c r="Y266" s="73">
        <f t="shared" si="158"/>
        <v>0</v>
      </c>
      <c r="Z266" s="73">
        <f t="shared" si="158"/>
        <v>0</v>
      </c>
      <c r="AA266" s="73">
        <f t="shared" si="158"/>
        <v>0</v>
      </c>
      <c r="AB266" s="73">
        <f t="shared" si="158"/>
        <v>0</v>
      </c>
      <c r="AC266" s="73">
        <f t="shared" si="158"/>
        <v>0</v>
      </c>
      <c r="AD266" s="73">
        <f t="shared" si="158"/>
        <v>0</v>
      </c>
      <c r="AE266" s="73">
        <f t="shared" si="158"/>
        <v>0</v>
      </c>
      <c r="AF266" s="73">
        <f t="shared" si="158"/>
        <v>0</v>
      </c>
      <c r="AG266" s="73">
        <f t="shared" si="158"/>
        <v>0</v>
      </c>
      <c r="AH266" s="73">
        <f t="shared" si="158"/>
        <v>0</v>
      </c>
      <c r="AI266" s="73">
        <f t="shared" si="158"/>
        <v>0</v>
      </c>
      <c r="AJ266" s="73">
        <f t="shared" si="158"/>
        <v>0</v>
      </c>
      <c r="AK266" s="73">
        <f t="shared" si="158"/>
        <v>0</v>
      </c>
      <c r="AL266" s="73">
        <f t="shared" si="158"/>
        <v>0</v>
      </c>
      <c r="AM266" s="73">
        <f t="shared" si="158"/>
        <v>0</v>
      </c>
    </row>
    <row r="267" spans="1:39" ht="24.9" customHeight="1">
      <c r="A267" s="254">
        <v>6</v>
      </c>
      <c r="B267" s="74">
        <v>6279015</v>
      </c>
      <c r="C267" s="75" t="s">
        <v>518</v>
      </c>
      <c r="D267" s="73">
        <f t="shared" si="152"/>
        <v>0</v>
      </c>
      <c r="E267" s="73">
        <f t="shared" si="156"/>
        <v>0</v>
      </c>
      <c r="F267" s="73">
        <f t="shared" si="156"/>
        <v>0</v>
      </c>
      <c r="G267" s="73">
        <f t="shared" si="156"/>
        <v>0</v>
      </c>
      <c r="H267" s="73">
        <f t="shared" si="156"/>
        <v>0</v>
      </c>
      <c r="I267" s="73">
        <f t="shared" si="156"/>
        <v>0</v>
      </c>
      <c r="J267" s="73">
        <f t="shared" si="156"/>
        <v>0</v>
      </c>
      <c r="K267" s="73">
        <f t="shared" si="156"/>
        <v>0</v>
      </c>
      <c r="L267" s="73">
        <f t="shared" si="156"/>
        <v>0</v>
      </c>
      <c r="M267" s="73">
        <f t="shared" si="156"/>
        <v>0</v>
      </c>
      <c r="N267" s="73">
        <f t="shared" si="156"/>
        <v>0</v>
      </c>
      <c r="O267" s="73">
        <f t="shared" si="157"/>
        <v>0</v>
      </c>
      <c r="P267" s="73">
        <f t="shared" si="157"/>
        <v>0</v>
      </c>
      <c r="Q267" s="73">
        <f t="shared" si="157"/>
        <v>0</v>
      </c>
      <c r="R267" s="73">
        <f t="shared" si="157"/>
        <v>0</v>
      </c>
      <c r="S267" s="73">
        <f t="shared" si="157"/>
        <v>0</v>
      </c>
      <c r="T267" s="73">
        <f t="shared" si="157"/>
        <v>0</v>
      </c>
      <c r="U267" s="73">
        <f t="shared" si="157"/>
        <v>0</v>
      </c>
      <c r="V267" s="73">
        <f t="shared" si="157"/>
        <v>0</v>
      </c>
      <c r="W267" s="73">
        <f t="shared" si="157"/>
        <v>0</v>
      </c>
      <c r="X267" s="73">
        <f t="shared" si="157"/>
        <v>0</v>
      </c>
      <c r="Y267" s="73">
        <f t="shared" si="158"/>
        <v>0</v>
      </c>
      <c r="Z267" s="73">
        <f t="shared" si="158"/>
        <v>0</v>
      </c>
      <c r="AA267" s="73">
        <f t="shared" si="158"/>
        <v>0</v>
      </c>
      <c r="AB267" s="73">
        <f t="shared" si="158"/>
        <v>0</v>
      </c>
      <c r="AC267" s="73">
        <f t="shared" si="158"/>
        <v>0</v>
      </c>
      <c r="AD267" s="73">
        <f t="shared" si="158"/>
        <v>0</v>
      </c>
      <c r="AE267" s="73">
        <f t="shared" si="158"/>
        <v>0</v>
      </c>
      <c r="AF267" s="73">
        <f t="shared" si="158"/>
        <v>0</v>
      </c>
      <c r="AG267" s="73">
        <f t="shared" si="158"/>
        <v>0</v>
      </c>
      <c r="AH267" s="73">
        <f t="shared" si="158"/>
        <v>0</v>
      </c>
      <c r="AI267" s="73">
        <f t="shared" si="158"/>
        <v>0</v>
      </c>
      <c r="AJ267" s="73">
        <f t="shared" si="158"/>
        <v>0</v>
      </c>
      <c r="AK267" s="73">
        <f t="shared" si="158"/>
        <v>0</v>
      </c>
      <c r="AL267" s="73">
        <f t="shared" si="158"/>
        <v>0</v>
      </c>
      <c r="AM267" s="73">
        <f t="shared" si="158"/>
        <v>0</v>
      </c>
    </row>
    <row r="268" spans="1:39" ht="24.9" customHeight="1">
      <c r="A268" s="254">
        <v>6</v>
      </c>
      <c r="B268" s="96">
        <v>6279016</v>
      </c>
      <c r="C268" s="95" t="s">
        <v>519</v>
      </c>
      <c r="D268" s="73">
        <f t="shared" si="152"/>
        <v>0</v>
      </c>
      <c r="E268" s="73">
        <f t="shared" si="156"/>
        <v>0</v>
      </c>
      <c r="F268" s="73">
        <f t="shared" si="156"/>
        <v>0</v>
      </c>
      <c r="G268" s="73">
        <f t="shared" si="156"/>
        <v>0</v>
      </c>
      <c r="H268" s="73">
        <f t="shared" si="156"/>
        <v>0</v>
      </c>
      <c r="I268" s="73">
        <f t="shared" si="156"/>
        <v>0</v>
      </c>
      <c r="J268" s="73">
        <f t="shared" si="156"/>
        <v>0</v>
      </c>
      <c r="K268" s="73">
        <f t="shared" si="156"/>
        <v>0</v>
      </c>
      <c r="L268" s="73">
        <f t="shared" si="156"/>
        <v>0</v>
      </c>
      <c r="M268" s="73">
        <f t="shared" si="156"/>
        <v>0</v>
      </c>
      <c r="N268" s="73">
        <f t="shared" si="156"/>
        <v>0</v>
      </c>
      <c r="O268" s="73">
        <f t="shared" si="157"/>
        <v>0</v>
      </c>
      <c r="P268" s="73">
        <f t="shared" si="157"/>
        <v>0</v>
      </c>
      <c r="Q268" s="73">
        <f t="shared" si="157"/>
        <v>0</v>
      </c>
      <c r="R268" s="73">
        <f t="shared" si="157"/>
        <v>0</v>
      </c>
      <c r="S268" s="73">
        <f t="shared" si="157"/>
        <v>0</v>
      </c>
      <c r="T268" s="73">
        <f t="shared" si="157"/>
        <v>0</v>
      </c>
      <c r="U268" s="73">
        <f t="shared" si="157"/>
        <v>0</v>
      </c>
      <c r="V268" s="73">
        <f t="shared" si="157"/>
        <v>0</v>
      </c>
      <c r="W268" s="73">
        <f t="shared" si="157"/>
        <v>0</v>
      </c>
      <c r="X268" s="73">
        <f t="shared" si="157"/>
        <v>0</v>
      </c>
      <c r="Y268" s="73">
        <f t="shared" si="158"/>
        <v>0</v>
      </c>
      <c r="Z268" s="73">
        <f t="shared" si="158"/>
        <v>0</v>
      </c>
      <c r="AA268" s="73">
        <f t="shared" si="158"/>
        <v>0</v>
      </c>
      <c r="AB268" s="73">
        <f t="shared" si="158"/>
        <v>0</v>
      </c>
      <c r="AC268" s="73">
        <f t="shared" si="158"/>
        <v>0</v>
      </c>
      <c r="AD268" s="73">
        <f t="shared" si="158"/>
        <v>0</v>
      </c>
      <c r="AE268" s="73">
        <f t="shared" si="158"/>
        <v>0</v>
      </c>
      <c r="AF268" s="73">
        <f t="shared" si="158"/>
        <v>0</v>
      </c>
      <c r="AG268" s="73">
        <f t="shared" si="158"/>
        <v>0</v>
      </c>
      <c r="AH268" s="73">
        <f t="shared" si="158"/>
        <v>0</v>
      </c>
      <c r="AI268" s="73">
        <f t="shared" si="158"/>
        <v>0</v>
      </c>
      <c r="AJ268" s="73">
        <f t="shared" si="158"/>
        <v>0</v>
      </c>
      <c r="AK268" s="73">
        <f t="shared" si="158"/>
        <v>0</v>
      </c>
      <c r="AL268" s="73">
        <f t="shared" si="158"/>
        <v>0</v>
      </c>
      <c r="AM268" s="73">
        <f t="shared" si="158"/>
        <v>0</v>
      </c>
    </row>
    <row r="269" spans="1:39" ht="24.9" customHeight="1">
      <c r="A269" s="254">
        <v>6</v>
      </c>
      <c r="B269" s="96">
        <v>6279017</v>
      </c>
      <c r="C269" s="95" t="s">
        <v>520</v>
      </c>
      <c r="D269" s="73">
        <f t="shared" si="152"/>
        <v>0</v>
      </c>
      <c r="E269" s="73">
        <f t="shared" si="156"/>
        <v>0</v>
      </c>
      <c r="F269" s="73">
        <f t="shared" si="156"/>
        <v>0</v>
      </c>
      <c r="G269" s="73">
        <f t="shared" si="156"/>
        <v>0</v>
      </c>
      <c r="H269" s="73">
        <f t="shared" si="156"/>
        <v>0</v>
      </c>
      <c r="I269" s="73">
        <f t="shared" si="156"/>
        <v>0</v>
      </c>
      <c r="J269" s="73">
        <f t="shared" si="156"/>
        <v>0</v>
      </c>
      <c r="K269" s="73">
        <f t="shared" si="156"/>
        <v>0</v>
      </c>
      <c r="L269" s="73">
        <f t="shared" si="156"/>
        <v>0</v>
      </c>
      <c r="M269" s="73">
        <f t="shared" si="156"/>
        <v>0</v>
      </c>
      <c r="N269" s="73">
        <f t="shared" si="156"/>
        <v>0</v>
      </c>
      <c r="O269" s="73">
        <f t="shared" si="157"/>
        <v>0</v>
      </c>
      <c r="P269" s="73">
        <f t="shared" si="157"/>
        <v>0</v>
      </c>
      <c r="Q269" s="73">
        <f t="shared" si="157"/>
        <v>0</v>
      </c>
      <c r="R269" s="73">
        <f t="shared" si="157"/>
        <v>0</v>
      </c>
      <c r="S269" s="73">
        <f t="shared" si="157"/>
        <v>0</v>
      </c>
      <c r="T269" s="73">
        <f t="shared" si="157"/>
        <v>0</v>
      </c>
      <c r="U269" s="73">
        <f t="shared" si="157"/>
        <v>0</v>
      </c>
      <c r="V269" s="73">
        <f t="shared" si="157"/>
        <v>0</v>
      </c>
      <c r="W269" s="73">
        <f t="shared" si="157"/>
        <v>0</v>
      </c>
      <c r="X269" s="73">
        <f t="shared" si="157"/>
        <v>0</v>
      </c>
      <c r="Y269" s="73">
        <f t="shared" si="158"/>
        <v>0</v>
      </c>
      <c r="Z269" s="73">
        <f t="shared" si="158"/>
        <v>0</v>
      </c>
      <c r="AA269" s="73">
        <f t="shared" si="158"/>
        <v>0</v>
      </c>
      <c r="AB269" s="73">
        <f t="shared" si="158"/>
        <v>0</v>
      </c>
      <c r="AC269" s="73">
        <f t="shared" si="158"/>
        <v>0</v>
      </c>
      <c r="AD269" s="73">
        <f t="shared" si="158"/>
        <v>0</v>
      </c>
      <c r="AE269" s="73">
        <f t="shared" si="158"/>
        <v>0</v>
      </c>
      <c r="AF269" s="73">
        <f t="shared" si="158"/>
        <v>0</v>
      </c>
      <c r="AG269" s="73">
        <f t="shared" si="158"/>
        <v>0</v>
      </c>
      <c r="AH269" s="73">
        <f t="shared" si="158"/>
        <v>0</v>
      </c>
      <c r="AI269" s="73">
        <f t="shared" si="158"/>
        <v>0</v>
      </c>
      <c r="AJ269" s="73">
        <f t="shared" si="158"/>
        <v>0</v>
      </c>
      <c r="AK269" s="73">
        <f t="shared" si="158"/>
        <v>0</v>
      </c>
      <c r="AL269" s="73">
        <f t="shared" si="158"/>
        <v>0</v>
      </c>
      <c r="AM269" s="73">
        <f t="shared" si="158"/>
        <v>0</v>
      </c>
    </row>
    <row r="270" spans="1:39" ht="24.9" customHeight="1">
      <c r="A270" s="254">
        <v>6</v>
      </c>
      <c r="B270" s="96">
        <v>6279019</v>
      </c>
      <c r="C270" s="95" t="s">
        <v>547</v>
      </c>
      <c r="D270" s="73">
        <f t="shared" si="152"/>
        <v>0</v>
      </c>
      <c r="E270" s="73">
        <f t="shared" si="156"/>
        <v>0</v>
      </c>
      <c r="F270" s="73">
        <f t="shared" si="156"/>
        <v>0</v>
      </c>
      <c r="G270" s="73">
        <f t="shared" si="156"/>
        <v>0</v>
      </c>
      <c r="H270" s="73">
        <f t="shared" si="156"/>
        <v>0</v>
      </c>
      <c r="I270" s="73">
        <f t="shared" si="156"/>
        <v>0</v>
      </c>
      <c r="J270" s="73">
        <f t="shared" si="156"/>
        <v>0</v>
      </c>
      <c r="K270" s="73">
        <f t="shared" si="156"/>
        <v>0</v>
      </c>
      <c r="L270" s="73">
        <f t="shared" si="156"/>
        <v>0</v>
      </c>
      <c r="M270" s="73">
        <f t="shared" si="156"/>
        <v>0</v>
      </c>
      <c r="N270" s="73">
        <f t="shared" si="156"/>
        <v>0</v>
      </c>
      <c r="O270" s="73">
        <f t="shared" si="157"/>
        <v>0</v>
      </c>
      <c r="P270" s="73">
        <f t="shared" si="157"/>
        <v>0</v>
      </c>
      <c r="Q270" s="73">
        <f t="shared" si="157"/>
        <v>0</v>
      </c>
      <c r="R270" s="73">
        <f t="shared" si="157"/>
        <v>0</v>
      </c>
      <c r="S270" s="73">
        <f t="shared" si="157"/>
        <v>0</v>
      </c>
      <c r="T270" s="73">
        <f t="shared" si="157"/>
        <v>0</v>
      </c>
      <c r="U270" s="73">
        <f t="shared" si="157"/>
        <v>0</v>
      </c>
      <c r="V270" s="73">
        <f t="shared" si="157"/>
        <v>0</v>
      </c>
      <c r="W270" s="73">
        <f t="shared" si="157"/>
        <v>0</v>
      </c>
      <c r="X270" s="73">
        <f t="shared" si="157"/>
        <v>0</v>
      </c>
      <c r="Y270" s="73">
        <f t="shared" si="158"/>
        <v>0</v>
      </c>
      <c r="Z270" s="73">
        <f t="shared" si="158"/>
        <v>0</v>
      </c>
      <c r="AA270" s="73">
        <f t="shared" si="158"/>
        <v>0</v>
      </c>
      <c r="AB270" s="73">
        <f t="shared" si="158"/>
        <v>0</v>
      </c>
      <c r="AC270" s="73">
        <f t="shared" si="158"/>
        <v>0</v>
      </c>
      <c r="AD270" s="73">
        <f t="shared" si="158"/>
        <v>0</v>
      </c>
      <c r="AE270" s="73">
        <f t="shared" si="158"/>
        <v>0</v>
      </c>
      <c r="AF270" s="73">
        <f t="shared" si="158"/>
        <v>0</v>
      </c>
      <c r="AG270" s="73">
        <f t="shared" si="158"/>
        <v>0</v>
      </c>
      <c r="AH270" s="73">
        <f t="shared" si="158"/>
        <v>0</v>
      </c>
      <c r="AI270" s="73">
        <f t="shared" si="158"/>
        <v>0</v>
      </c>
      <c r="AJ270" s="73">
        <f t="shared" si="158"/>
        <v>0</v>
      </c>
      <c r="AK270" s="73">
        <f t="shared" si="158"/>
        <v>0</v>
      </c>
      <c r="AL270" s="73">
        <f t="shared" si="158"/>
        <v>0</v>
      </c>
      <c r="AM270" s="73">
        <f t="shared" si="158"/>
        <v>0</v>
      </c>
    </row>
    <row r="271" spans="1:39" ht="24.9" customHeight="1">
      <c r="B271" s="96">
        <v>6279025</v>
      </c>
      <c r="C271" s="95" t="s">
        <v>729</v>
      </c>
      <c r="D271" s="73">
        <f t="shared" si="152"/>
        <v>0</v>
      </c>
      <c r="E271" s="73">
        <f t="shared" si="156"/>
        <v>0</v>
      </c>
      <c r="F271" s="73">
        <f t="shared" si="156"/>
        <v>0</v>
      </c>
      <c r="G271" s="73">
        <f t="shared" si="156"/>
        <v>0</v>
      </c>
      <c r="H271" s="73">
        <f t="shared" si="156"/>
        <v>0</v>
      </c>
      <c r="I271" s="73">
        <f t="shared" si="156"/>
        <v>0</v>
      </c>
      <c r="J271" s="73">
        <f t="shared" si="156"/>
        <v>0</v>
      </c>
      <c r="K271" s="73">
        <f t="shared" si="156"/>
        <v>0</v>
      </c>
      <c r="L271" s="73">
        <f t="shared" si="156"/>
        <v>0</v>
      </c>
      <c r="M271" s="73">
        <f t="shared" si="156"/>
        <v>0</v>
      </c>
      <c r="N271" s="73">
        <f t="shared" si="156"/>
        <v>0</v>
      </c>
      <c r="O271" s="73">
        <f t="shared" si="157"/>
        <v>0</v>
      </c>
      <c r="P271" s="73">
        <f t="shared" si="157"/>
        <v>0</v>
      </c>
      <c r="Q271" s="73">
        <f t="shared" si="157"/>
        <v>0</v>
      </c>
      <c r="R271" s="73">
        <f t="shared" si="157"/>
        <v>0</v>
      </c>
      <c r="S271" s="73">
        <f t="shared" si="157"/>
        <v>0</v>
      </c>
      <c r="T271" s="73">
        <f t="shared" si="157"/>
        <v>0</v>
      </c>
      <c r="U271" s="73">
        <f t="shared" si="157"/>
        <v>0</v>
      </c>
      <c r="V271" s="73">
        <f t="shared" si="157"/>
        <v>0</v>
      </c>
      <c r="W271" s="73">
        <f t="shared" si="157"/>
        <v>0</v>
      </c>
      <c r="X271" s="73">
        <f t="shared" si="157"/>
        <v>0</v>
      </c>
      <c r="Y271" s="73">
        <f t="shared" si="158"/>
        <v>0</v>
      </c>
      <c r="Z271" s="73">
        <f t="shared" si="158"/>
        <v>0</v>
      </c>
      <c r="AA271" s="73">
        <f t="shared" si="158"/>
        <v>0</v>
      </c>
      <c r="AB271" s="73">
        <f t="shared" si="158"/>
        <v>0</v>
      </c>
      <c r="AC271" s="73">
        <f t="shared" si="158"/>
        <v>0</v>
      </c>
      <c r="AD271" s="73">
        <f t="shared" si="158"/>
        <v>0</v>
      </c>
      <c r="AE271" s="73">
        <f t="shared" si="158"/>
        <v>0</v>
      </c>
      <c r="AF271" s="73">
        <f t="shared" si="158"/>
        <v>0</v>
      </c>
      <c r="AG271" s="73">
        <f t="shared" si="158"/>
        <v>0</v>
      </c>
      <c r="AH271" s="73">
        <f t="shared" si="158"/>
        <v>0</v>
      </c>
      <c r="AI271" s="73">
        <f t="shared" si="158"/>
        <v>0</v>
      </c>
      <c r="AJ271" s="73">
        <f t="shared" si="158"/>
        <v>0</v>
      </c>
      <c r="AK271" s="73">
        <f t="shared" si="158"/>
        <v>0</v>
      </c>
      <c r="AL271" s="73">
        <f t="shared" si="158"/>
        <v>0</v>
      </c>
      <c r="AM271" s="73">
        <f t="shared" si="158"/>
        <v>0</v>
      </c>
    </row>
    <row r="272" spans="1:39" ht="24.9" customHeight="1">
      <c r="B272" s="96">
        <v>6279026</v>
      </c>
      <c r="C272" s="95" t="s">
        <v>730</v>
      </c>
      <c r="D272" s="73">
        <f t="shared" si="152"/>
        <v>0</v>
      </c>
      <c r="E272" s="73">
        <f t="shared" si="156"/>
        <v>0</v>
      </c>
      <c r="F272" s="73">
        <f t="shared" si="156"/>
        <v>0</v>
      </c>
      <c r="G272" s="73">
        <f t="shared" si="156"/>
        <v>0</v>
      </c>
      <c r="H272" s="73">
        <f t="shared" si="156"/>
        <v>0</v>
      </c>
      <c r="I272" s="73">
        <f t="shared" si="156"/>
        <v>0</v>
      </c>
      <c r="J272" s="73">
        <f t="shared" si="156"/>
        <v>0</v>
      </c>
      <c r="K272" s="73">
        <f t="shared" si="156"/>
        <v>0</v>
      </c>
      <c r="L272" s="73">
        <f t="shared" si="156"/>
        <v>0</v>
      </c>
      <c r="M272" s="73">
        <f t="shared" si="156"/>
        <v>0</v>
      </c>
      <c r="N272" s="73">
        <f t="shared" si="156"/>
        <v>0</v>
      </c>
      <c r="O272" s="73">
        <f t="shared" si="157"/>
        <v>0</v>
      </c>
      <c r="P272" s="73">
        <f t="shared" si="157"/>
        <v>0</v>
      </c>
      <c r="Q272" s="73">
        <f t="shared" si="157"/>
        <v>0</v>
      </c>
      <c r="R272" s="73">
        <f t="shared" si="157"/>
        <v>0</v>
      </c>
      <c r="S272" s="73">
        <f t="shared" si="157"/>
        <v>0</v>
      </c>
      <c r="T272" s="73">
        <f t="shared" si="157"/>
        <v>0</v>
      </c>
      <c r="U272" s="73">
        <f t="shared" si="157"/>
        <v>0</v>
      </c>
      <c r="V272" s="73">
        <f t="shared" si="157"/>
        <v>0</v>
      </c>
      <c r="W272" s="73">
        <f t="shared" si="157"/>
        <v>0</v>
      </c>
      <c r="X272" s="73">
        <f t="shared" si="157"/>
        <v>0</v>
      </c>
      <c r="Y272" s="73">
        <f t="shared" si="158"/>
        <v>0</v>
      </c>
      <c r="Z272" s="73">
        <f t="shared" si="158"/>
        <v>0</v>
      </c>
      <c r="AA272" s="73">
        <f t="shared" si="158"/>
        <v>0</v>
      </c>
      <c r="AB272" s="73">
        <f t="shared" si="158"/>
        <v>0</v>
      </c>
      <c r="AC272" s="73">
        <f t="shared" si="158"/>
        <v>0</v>
      </c>
      <c r="AD272" s="73">
        <f t="shared" si="158"/>
        <v>0</v>
      </c>
      <c r="AE272" s="73">
        <f t="shared" si="158"/>
        <v>0</v>
      </c>
      <c r="AF272" s="73">
        <f t="shared" si="158"/>
        <v>0</v>
      </c>
      <c r="AG272" s="73">
        <f t="shared" si="158"/>
        <v>0</v>
      </c>
      <c r="AH272" s="73">
        <f t="shared" si="158"/>
        <v>0</v>
      </c>
      <c r="AI272" s="73">
        <f t="shared" si="158"/>
        <v>0</v>
      </c>
      <c r="AJ272" s="73">
        <f t="shared" si="158"/>
        <v>0</v>
      </c>
      <c r="AK272" s="73">
        <f t="shared" si="158"/>
        <v>0</v>
      </c>
      <c r="AL272" s="73">
        <f t="shared" si="158"/>
        <v>0</v>
      </c>
      <c r="AM272" s="73">
        <f t="shared" si="158"/>
        <v>0</v>
      </c>
    </row>
    <row r="273" spans="1:39" ht="24.9" customHeight="1">
      <c r="A273" s="254">
        <v>6</v>
      </c>
      <c r="B273" s="74">
        <v>6292001</v>
      </c>
      <c r="C273" s="75" t="s">
        <v>215</v>
      </c>
      <c r="D273" s="73">
        <f t="shared" si="152"/>
        <v>0</v>
      </c>
      <c r="E273" s="73">
        <f t="shared" si="156"/>
        <v>0</v>
      </c>
      <c r="F273" s="73">
        <f t="shared" si="156"/>
        <v>0</v>
      </c>
      <c r="G273" s="73">
        <f t="shared" si="156"/>
        <v>0</v>
      </c>
      <c r="H273" s="73">
        <f t="shared" si="156"/>
        <v>0</v>
      </c>
      <c r="I273" s="73">
        <f t="shared" si="156"/>
        <v>0</v>
      </c>
      <c r="J273" s="73">
        <f t="shared" si="156"/>
        <v>0</v>
      </c>
      <c r="K273" s="73">
        <f t="shared" si="156"/>
        <v>0</v>
      </c>
      <c r="L273" s="73">
        <f t="shared" si="156"/>
        <v>0</v>
      </c>
      <c r="M273" s="73">
        <f t="shared" si="156"/>
        <v>0</v>
      </c>
      <c r="N273" s="73">
        <f t="shared" si="156"/>
        <v>0</v>
      </c>
      <c r="O273" s="73">
        <f t="shared" si="157"/>
        <v>0</v>
      </c>
      <c r="P273" s="73">
        <f t="shared" si="157"/>
        <v>0</v>
      </c>
      <c r="Q273" s="73">
        <f t="shared" si="157"/>
        <v>0</v>
      </c>
      <c r="R273" s="73">
        <f t="shared" si="157"/>
        <v>0</v>
      </c>
      <c r="S273" s="73">
        <f t="shared" si="157"/>
        <v>0</v>
      </c>
      <c r="T273" s="73">
        <f t="shared" si="157"/>
        <v>0</v>
      </c>
      <c r="U273" s="73">
        <f t="shared" si="157"/>
        <v>0</v>
      </c>
      <c r="V273" s="73">
        <f t="shared" si="157"/>
        <v>0</v>
      </c>
      <c r="W273" s="73">
        <f t="shared" si="157"/>
        <v>0</v>
      </c>
      <c r="X273" s="73">
        <f t="shared" si="157"/>
        <v>0</v>
      </c>
      <c r="Y273" s="73">
        <f t="shared" si="158"/>
        <v>0</v>
      </c>
      <c r="Z273" s="73">
        <f t="shared" si="158"/>
        <v>0</v>
      </c>
      <c r="AA273" s="73">
        <f t="shared" si="158"/>
        <v>0</v>
      </c>
      <c r="AB273" s="73">
        <f t="shared" si="158"/>
        <v>0</v>
      </c>
      <c r="AC273" s="73">
        <f t="shared" si="158"/>
        <v>0</v>
      </c>
      <c r="AD273" s="73">
        <f t="shared" si="158"/>
        <v>0</v>
      </c>
      <c r="AE273" s="73">
        <f t="shared" si="158"/>
        <v>0</v>
      </c>
      <c r="AF273" s="73">
        <f t="shared" si="158"/>
        <v>0</v>
      </c>
      <c r="AG273" s="73">
        <f t="shared" si="158"/>
        <v>0</v>
      </c>
      <c r="AH273" s="73">
        <f t="shared" si="158"/>
        <v>0</v>
      </c>
      <c r="AI273" s="73">
        <f t="shared" si="158"/>
        <v>0</v>
      </c>
      <c r="AJ273" s="73">
        <f t="shared" si="158"/>
        <v>0</v>
      </c>
      <c r="AK273" s="73">
        <f t="shared" si="158"/>
        <v>0</v>
      </c>
      <c r="AL273" s="73">
        <f t="shared" si="158"/>
        <v>0</v>
      </c>
      <c r="AM273" s="73">
        <f t="shared" si="158"/>
        <v>0</v>
      </c>
    </row>
    <row r="274" spans="1:39" ht="24.9" customHeight="1">
      <c r="A274" s="254">
        <v>6</v>
      </c>
      <c r="B274" s="74">
        <v>6292002</v>
      </c>
      <c r="C274" s="75" t="s">
        <v>216</v>
      </c>
      <c r="D274" s="73">
        <f t="shared" si="152"/>
        <v>0</v>
      </c>
      <c r="E274" s="73">
        <f t="shared" si="156"/>
        <v>0</v>
      </c>
      <c r="F274" s="73">
        <f t="shared" si="156"/>
        <v>0</v>
      </c>
      <c r="G274" s="73">
        <f t="shared" si="156"/>
        <v>0</v>
      </c>
      <c r="H274" s="73">
        <f t="shared" si="156"/>
        <v>0</v>
      </c>
      <c r="I274" s="73">
        <f t="shared" si="156"/>
        <v>0</v>
      </c>
      <c r="J274" s="73">
        <f t="shared" si="156"/>
        <v>0</v>
      </c>
      <c r="K274" s="73">
        <f t="shared" si="156"/>
        <v>0</v>
      </c>
      <c r="L274" s="73">
        <f t="shared" si="156"/>
        <v>0</v>
      </c>
      <c r="M274" s="73">
        <f t="shared" si="156"/>
        <v>0</v>
      </c>
      <c r="N274" s="73">
        <f t="shared" si="156"/>
        <v>0</v>
      </c>
      <c r="O274" s="73">
        <f t="shared" si="157"/>
        <v>0</v>
      </c>
      <c r="P274" s="73">
        <f t="shared" si="157"/>
        <v>0</v>
      </c>
      <c r="Q274" s="73">
        <f t="shared" si="157"/>
        <v>0</v>
      </c>
      <c r="R274" s="73">
        <f t="shared" si="157"/>
        <v>0</v>
      </c>
      <c r="S274" s="73">
        <f t="shared" si="157"/>
        <v>0</v>
      </c>
      <c r="T274" s="73">
        <f t="shared" si="157"/>
        <v>0</v>
      </c>
      <c r="U274" s="73">
        <f t="shared" si="157"/>
        <v>0</v>
      </c>
      <c r="V274" s="73">
        <f t="shared" si="157"/>
        <v>0</v>
      </c>
      <c r="W274" s="73">
        <f t="shared" si="157"/>
        <v>0</v>
      </c>
      <c r="X274" s="73">
        <f t="shared" si="157"/>
        <v>0</v>
      </c>
      <c r="Y274" s="73">
        <f t="shared" si="158"/>
        <v>0</v>
      </c>
      <c r="Z274" s="73">
        <f t="shared" si="158"/>
        <v>0</v>
      </c>
      <c r="AA274" s="73">
        <f t="shared" si="158"/>
        <v>0</v>
      </c>
      <c r="AB274" s="73">
        <f t="shared" si="158"/>
        <v>0</v>
      </c>
      <c r="AC274" s="73">
        <f t="shared" si="158"/>
        <v>0</v>
      </c>
      <c r="AD274" s="73">
        <f t="shared" si="158"/>
        <v>0</v>
      </c>
      <c r="AE274" s="73">
        <f t="shared" si="158"/>
        <v>0</v>
      </c>
      <c r="AF274" s="73">
        <f t="shared" si="158"/>
        <v>0</v>
      </c>
      <c r="AG274" s="73">
        <f t="shared" si="158"/>
        <v>0</v>
      </c>
      <c r="AH274" s="73">
        <f t="shared" si="158"/>
        <v>0</v>
      </c>
      <c r="AI274" s="73">
        <f t="shared" si="158"/>
        <v>0</v>
      </c>
      <c r="AJ274" s="73">
        <f t="shared" si="158"/>
        <v>0</v>
      </c>
      <c r="AK274" s="73">
        <f t="shared" si="158"/>
        <v>0</v>
      </c>
      <c r="AL274" s="73">
        <f t="shared" si="158"/>
        <v>0</v>
      </c>
      <c r="AM274" s="73">
        <f t="shared" si="158"/>
        <v>0</v>
      </c>
    </row>
    <row r="275" spans="1:39" ht="24.9" customHeight="1">
      <c r="A275" s="254" t="s">
        <v>652</v>
      </c>
      <c r="B275" s="113" t="s">
        <v>217</v>
      </c>
      <c r="C275" s="114"/>
      <c r="D275" s="105">
        <f t="shared" ref="D275:AM275" si="159">+D212+D213-D238</f>
        <v>0</v>
      </c>
      <c r="E275" s="105">
        <f t="shared" si="159"/>
        <v>0</v>
      </c>
      <c r="F275" s="105">
        <f t="shared" si="159"/>
        <v>0</v>
      </c>
      <c r="G275" s="105">
        <f t="shared" si="159"/>
        <v>0</v>
      </c>
      <c r="H275" s="105">
        <f t="shared" si="159"/>
        <v>0</v>
      </c>
      <c r="I275" s="105">
        <f t="shared" si="159"/>
        <v>0</v>
      </c>
      <c r="J275" s="105">
        <f t="shared" si="159"/>
        <v>0</v>
      </c>
      <c r="K275" s="105">
        <f t="shared" si="159"/>
        <v>0</v>
      </c>
      <c r="L275" s="105">
        <f t="shared" si="159"/>
        <v>0</v>
      </c>
      <c r="M275" s="105">
        <f t="shared" si="159"/>
        <v>0</v>
      </c>
      <c r="N275" s="105">
        <f t="shared" si="159"/>
        <v>0</v>
      </c>
      <c r="O275" s="105">
        <f t="shared" si="159"/>
        <v>0</v>
      </c>
      <c r="P275" s="105">
        <f t="shared" si="159"/>
        <v>0</v>
      </c>
      <c r="Q275" s="105">
        <f t="shared" si="159"/>
        <v>0</v>
      </c>
      <c r="R275" s="105">
        <f t="shared" si="159"/>
        <v>0</v>
      </c>
      <c r="S275" s="105">
        <f t="shared" si="159"/>
        <v>0</v>
      </c>
      <c r="T275" s="105">
        <f t="shared" si="159"/>
        <v>0</v>
      </c>
      <c r="U275" s="105">
        <f t="shared" si="159"/>
        <v>0</v>
      </c>
      <c r="V275" s="105">
        <f t="shared" si="159"/>
        <v>0</v>
      </c>
      <c r="W275" s="105">
        <f t="shared" si="159"/>
        <v>0</v>
      </c>
      <c r="X275" s="105">
        <f t="shared" si="159"/>
        <v>0</v>
      </c>
      <c r="Y275" s="105">
        <f t="shared" si="159"/>
        <v>0</v>
      </c>
      <c r="Z275" s="105">
        <f t="shared" si="159"/>
        <v>0</v>
      </c>
      <c r="AA275" s="105">
        <f t="shared" si="159"/>
        <v>0</v>
      </c>
      <c r="AB275" s="105">
        <f t="shared" si="159"/>
        <v>0</v>
      </c>
      <c r="AC275" s="105">
        <f t="shared" si="159"/>
        <v>0</v>
      </c>
      <c r="AD275" s="105">
        <f t="shared" si="159"/>
        <v>0</v>
      </c>
      <c r="AE275" s="105">
        <f t="shared" si="159"/>
        <v>0</v>
      </c>
      <c r="AF275" s="105">
        <f t="shared" si="159"/>
        <v>0</v>
      </c>
      <c r="AG275" s="105">
        <f t="shared" si="159"/>
        <v>0</v>
      </c>
      <c r="AH275" s="105">
        <f t="shared" si="159"/>
        <v>0</v>
      </c>
      <c r="AI275" s="105">
        <f t="shared" si="159"/>
        <v>0</v>
      </c>
      <c r="AJ275" s="105">
        <f t="shared" si="159"/>
        <v>0</v>
      </c>
      <c r="AK275" s="105">
        <f t="shared" si="159"/>
        <v>0</v>
      </c>
      <c r="AL275" s="105">
        <f t="shared" si="159"/>
        <v>0</v>
      </c>
      <c r="AM275" s="105">
        <f t="shared" si="159"/>
        <v>0</v>
      </c>
    </row>
    <row r="276" spans="1:39" ht="24.9" customHeight="1">
      <c r="A276" s="254" t="s">
        <v>652</v>
      </c>
      <c r="B276" s="115"/>
      <c r="C276" s="116" t="s">
        <v>218</v>
      </c>
      <c r="D276" s="117">
        <f>SUM(D277:D278)</f>
        <v>0</v>
      </c>
      <c r="E276" s="117">
        <f>SUM(E277:E278)</f>
        <v>0</v>
      </c>
      <c r="F276" s="117">
        <f>SUM(F277:F278)</f>
        <v>0</v>
      </c>
      <c r="G276" s="117">
        <f t="shared" ref="G276:AM276" si="160">SUM(G277:G278)</f>
        <v>0</v>
      </c>
      <c r="H276" s="117">
        <f t="shared" si="160"/>
        <v>0</v>
      </c>
      <c r="I276" s="117">
        <f t="shared" si="160"/>
        <v>0</v>
      </c>
      <c r="J276" s="117">
        <f t="shared" si="160"/>
        <v>0</v>
      </c>
      <c r="K276" s="117">
        <f t="shared" si="160"/>
        <v>0</v>
      </c>
      <c r="L276" s="117">
        <f t="shared" si="160"/>
        <v>0</v>
      </c>
      <c r="M276" s="117">
        <f t="shared" si="160"/>
        <v>0</v>
      </c>
      <c r="N276" s="117">
        <f t="shared" si="160"/>
        <v>0</v>
      </c>
      <c r="O276" s="117">
        <f t="shared" si="160"/>
        <v>0</v>
      </c>
      <c r="P276" s="117">
        <f t="shared" si="160"/>
        <v>0</v>
      </c>
      <c r="Q276" s="117">
        <f t="shared" si="160"/>
        <v>0</v>
      </c>
      <c r="R276" s="117">
        <f t="shared" si="160"/>
        <v>0</v>
      </c>
      <c r="S276" s="117">
        <f t="shared" si="160"/>
        <v>0</v>
      </c>
      <c r="T276" s="117">
        <f t="shared" si="160"/>
        <v>0</v>
      </c>
      <c r="U276" s="117">
        <f t="shared" si="160"/>
        <v>0</v>
      </c>
      <c r="V276" s="117">
        <f t="shared" si="160"/>
        <v>0</v>
      </c>
      <c r="W276" s="117">
        <f t="shared" si="160"/>
        <v>0</v>
      </c>
      <c r="X276" s="117">
        <f t="shared" si="160"/>
        <v>0</v>
      </c>
      <c r="Y276" s="117">
        <f t="shared" si="160"/>
        <v>0</v>
      </c>
      <c r="Z276" s="117">
        <f t="shared" si="160"/>
        <v>0</v>
      </c>
      <c r="AA276" s="117">
        <f t="shared" si="160"/>
        <v>0</v>
      </c>
      <c r="AB276" s="117">
        <f t="shared" si="160"/>
        <v>0</v>
      </c>
      <c r="AC276" s="117">
        <f t="shared" si="160"/>
        <v>0</v>
      </c>
      <c r="AD276" s="117">
        <f t="shared" si="160"/>
        <v>0</v>
      </c>
      <c r="AE276" s="117">
        <f t="shared" si="160"/>
        <v>0</v>
      </c>
      <c r="AF276" s="117">
        <f t="shared" si="160"/>
        <v>0</v>
      </c>
      <c r="AG276" s="117">
        <f t="shared" si="160"/>
        <v>0</v>
      </c>
      <c r="AH276" s="117">
        <f t="shared" si="160"/>
        <v>0</v>
      </c>
      <c r="AI276" s="117">
        <f t="shared" si="160"/>
        <v>0</v>
      </c>
      <c r="AJ276" s="117">
        <f t="shared" si="160"/>
        <v>0</v>
      </c>
      <c r="AK276" s="117">
        <f t="shared" si="160"/>
        <v>0</v>
      </c>
      <c r="AL276" s="117">
        <f t="shared" si="160"/>
        <v>0</v>
      </c>
      <c r="AM276" s="117">
        <f t="shared" si="160"/>
        <v>0</v>
      </c>
    </row>
    <row r="277" spans="1:39" ht="24.9" customHeight="1">
      <c r="A277" s="254">
        <v>6</v>
      </c>
      <c r="B277" s="71">
        <v>6211002</v>
      </c>
      <c r="C277" s="118" t="s">
        <v>219</v>
      </c>
      <c r="D277" s="73">
        <f>SUM(E277:AM277)</f>
        <v>0</v>
      </c>
      <c r="E277" s="73">
        <f t="shared" ref="E277:N278" si="161">SUMIF($B$283:$B$593,$B$5:$B$279,E$283:E$593)</f>
        <v>0</v>
      </c>
      <c r="F277" s="73">
        <f t="shared" si="161"/>
        <v>0</v>
      </c>
      <c r="G277" s="73">
        <f t="shared" si="161"/>
        <v>0</v>
      </c>
      <c r="H277" s="73">
        <f t="shared" si="161"/>
        <v>0</v>
      </c>
      <c r="I277" s="73">
        <f t="shared" si="161"/>
        <v>0</v>
      </c>
      <c r="J277" s="73">
        <f t="shared" si="161"/>
        <v>0</v>
      </c>
      <c r="K277" s="73">
        <f t="shared" si="161"/>
        <v>0</v>
      </c>
      <c r="L277" s="73">
        <f t="shared" si="161"/>
        <v>0</v>
      </c>
      <c r="M277" s="73">
        <f t="shared" si="161"/>
        <v>0</v>
      </c>
      <c r="N277" s="73">
        <f t="shared" si="161"/>
        <v>0</v>
      </c>
      <c r="O277" s="73">
        <f t="shared" ref="O277:X278" si="162">SUMIF($B$283:$B$593,$B$5:$B$279,O$283:O$593)</f>
        <v>0</v>
      </c>
      <c r="P277" s="73">
        <f t="shared" si="162"/>
        <v>0</v>
      </c>
      <c r="Q277" s="73">
        <f t="shared" si="162"/>
        <v>0</v>
      </c>
      <c r="R277" s="73">
        <f t="shared" si="162"/>
        <v>0</v>
      </c>
      <c r="S277" s="73">
        <f t="shared" si="162"/>
        <v>0</v>
      </c>
      <c r="T277" s="73">
        <f t="shared" si="162"/>
        <v>0</v>
      </c>
      <c r="U277" s="73">
        <f t="shared" si="162"/>
        <v>0</v>
      </c>
      <c r="V277" s="73">
        <f t="shared" si="162"/>
        <v>0</v>
      </c>
      <c r="W277" s="73">
        <f t="shared" si="162"/>
        <v>0</v>
      </c>
      <c r="X277" s="73">
        <f t="shared" si="162"/>
        <v>0</v>
      </c>
      <c r="Y277" s="73">
        <f t="shared" ref="Y277:AM278" si="163">SUMIF($B$283:$B$593,$B$5:$B$279,Y$283:Y$593)</f>
        <v>0</v>
      </c>
      <c r="Z277" s="73">
        <f t="shared" si="163"/>
        <v>0</v>
      </c>
      <c r="AA277" s="73">
        <f t="shared" si="163"/>
        <v>0</v>
      </c>
      <c r="AB277" s="73">
        <f t="shared" si="163"/>
        <v>0</v>
      </c>
      <c r="AC277" s="73">
        <f t="shared" si="163"/>
        <v>0</v>
      </c>
      <c r="AD277" s="73">
        <f t="shared" si="163"/>
        <v>0</v>
      </c>
      <c r="AE277" s="73">
        <f t="shared" si="163"/>
        <v>0</v>
      </c>
      <c r="AF277" s="73">
        <f t="shared" si="163"/>
        <v>0</v>
      </c>
      <c r="AG277" s="73">
        <f t="shared" si="163"/>
        <v>0</v>
      </c>
      <c r="AH277" s="73">
        <f t="shared" si="163"/>
        <v>0</v>
      </c>
      <c r="AI277" s="73">
        <f t="shared" si="163"/>
        <v>0</v>
      </c>
      <c r="AJ277" s="73">
        <f t="shared" si="163"/>
        <v>0</v>
      </c>
      <c r="AK277" s="73">
        <f t="shared" si="163"/>
        <v>0</v>
      </c>
      <c r="AL277" s="73">
        <f t="shared" si="163"/>
        <v>0</v>
      </c>
      <c r="AM277" s="73">
        <f t="shared" si="163"/>
        <v>0</v>
      </c>
    </row>
    <row r="278" spans="1:39" ht="24.9" customHeight="1">
      <c r="A278" s="254">
        <v>6</v>
      </c>
      <c r="B278" s="74">
        <v>6275003</v>
      </c>
      <c r="C278" s="119" t="s">
        <v>220</v>
      </c>
      <c r="D278" s="73">
        <f>SUM(E278:AM278)</f>
        <v>0</v>
      </c>
      <c r="E278" s="73">
        <f t="shared" si="161"/>
        <v>0</v>
      </c>
      <c r="F278" s="73">
        <f t="shared" si="161"/>
        <v>0</v>
      </c>
      <c r="G278" s="73">
        <f t="shared" si="161"/>
        <v>0</v>
      </c>
      <c r="H278" s="73">
        <f t="shared" si="161"/>
        <v>0</v>
      </c>
      <c r="I278" s="73">
        <f t="shared" si="161"/>
        <v>0</v>
      </c>
      <c r="J278" s="73">
        <f t="shared" si="161"/>
        <v>0</v>
      </c>
      <c r="K278" s="73">
        <f t="shared" si="161"/>
        <v>0</v>
      </c>
      <c r="L278" s="73">
        <f t="shared" si="161"/>
        <v>0</v>
      </c>
      <c r="M278" s="73">
        <f t="shared" si="161"/>
        <v>0</v>
      </c>
      <c r="N278" s="73">
        <f t="shared" si="161"/>
        <v>0</v>
      </c>
      <c r="O278" s="73">
        <f t="shared" si="162"/>
        <v>0</v>
      </c>
      <c r="P278" s="73">
        <f t="shared" si="162"/>
        <v>0</v>
      </c>
      <c r="Q278" s="73">
        <f t="shared" si="162"/>
        <v>0</v>
      </c>
      <c r="R278" s="73">
        <f t="shared" si="162"/>
        <v>0</v>
      </c>
      <c r="S278" s="73">
        <f t="shared" si="162"/>
        <v>0</v>
      </c>
      <c r="T278" s="73">
        <f t="shared" si="162"/>
        <v>0</v>
      </c>
      <c r="U278" s="73">
        <f t="shared" si="162"/>
        <v>0</v>
      </c>
      <c r="V278" s="73">
        <f t="shared" si="162"/>
        <v>0</v>
      </c>
      <c r="W278" s="73">
        <f t="shared" si="162"/>
        <v>0</v>
      </c>
      <c r="X278" s="73">
        <f t="shared" si="162"/>
        <v>0</v>
      </c>
      <c r="Y278" s="73">
        <f t="shared" si="163"/>
        <v>0</v>
      </c>
      <c r="Z278" s="73">
        <f t="shared" si="163"/>
        <v>0</v>
      </c>
      <c r="AA278" s="73">
        <f t="shared" si="163"/>
        <v>0</v>
      </c>
      <c r="AB278" s="73">
        <f t="shared" si="163"/>
        <v>0</v>
      </c>
      <c r="AC278" s="73">
        <f t="shared" si="163"/>
        <v>0</v>
      </c>
      <c r="AD278" s="73">
        <f t="shared" si="163"/>
        <v>0</v>
      </c>
      <c r="AE278" s="73">
        <f t="shared" si="163"/>
        <v>0</v>
      </c>
      <c r="AF278" s="73">
        <f t="shared" si="163"/>
        <v>0</v>
      </c>
      <c r="AG278" s="73">
        <f t="shared" si="163"/>
        <v>0</v>
      </c>
      <c r="AH278" s="73">
        <f t="shared" si="163"/>
        <v>0</v>
      </c>
      <c r="AI278" s="73">
        <f t="shared" si="163"/>
        <v>0</v>
      </c>
      <c r="AJ278" s="73">
        <f t="shared" si="163"/>
        <v>0</v>
      </c>
      <c r="AK278" s="73">
        <f t="shared" si="163"/>
        <v>0</v>
      </c>
      <c r="AL278" s="73">
        <f t="shared" si="163"/>
        <v>0</v>
      </c>
      <c r="AM278" s="73">
        <f t="shared" si="163"/>
        <v>0</v>
      </c>
    </row>
    <row r="279" spans="1:39" ht="24.9" customHeight="1" thickBot="1">
      <c r="A279" s="254" t="s">
        <v>652</v>
      </c>
      <c r="B279" s="120" t="s">
        <v>221</v>
      </c>
      <c r="C279" s="121"/>
      <c r="D279" s="122">
        <f t="shared" ref="D279:AM279" si="164">+D275-D276</f>
        <v>0</v>
      </c>
      <c r="E279" s="122">
        <f t="shared" si="164"/>
        <v>0</v>
      </c>
      <c r="F279" s="122">
        <f t="shared" si="164"/>
        <v>0</v>
      </c>
      <c r="G279" s="122">
        <f t="shared" si="164"/>
        <v>0</v>
      </c>
      <c r="H279" s="122">
        <f t="shared" si="164"/>
        <v>0</v>
      </c>
      <c r="I279" s="122">
        <f t="shared" si="164"/>
        <v>0</v>
      </c>
      <c r="J279" s="122">
        <f t="shared" si="164"/>
        <v>0</v>
      </c>
      <c r="K279" s="122">
        <f t="shared" si="164"/>
        <v>0</v>
      </c>
      <c r="L279" s="122">
        <f t="shared" si="164"/>
        <v>0</v>
      </c>
      <c r="M279" s="122">
        <f t="shared" si="164"/>
        <v>0</v>
      </c>
      <c r="N279" s="122">
        <f t="shared" si="164"/>
        <v>0</v>
      </c>
      <c r="O279" s="122">
        <f t="shared" si="164"/>
        <v>0</v>
      </c>
      <c r="P279" s="122">
        <f t="shared" si="164"/>
        <v>0</v>
      </c>
      <c r="Q279" s="122">
        <f t="shared" si="164"/>
        <v>0</v>
      </c>
      <c r="R279" s="122">
        <f t="shared" si="164"/>
        <v>0</v>
      </c>
      <c r="S279" s="122">
        <f t="shared" si="164"/>
        <v>0</v>
      </c>
      <c r="T279" s="122">
        <f t="shared" si="164"/>
        <v>0</v>
      </c>
      <c r="U279" s="122">
        <f t="shared" si="164"/>
        <v>0</v>
      </c>
      <c r="V279" s="122">
        <f t="shared" si="164"/>
        <v>0</v>
      </c>
      <c r="W279" s="122">
        <f t="shared" si="164"/>
        <v>0</v>
      </c>
      <c r="X279" s="122">
        <f t="shared" si="164"/>
        <v>0</v>
      </c>
      <c r="Y279" s="122">
        <f t="shared" si="164"/>
        <v>0</v>
      </c>
      <c r="Z279" s="122">
        <f t="shared" si="164"/>
        <v>0</v>
      </c>
      <c r="AA279" s="122">
        <f t="shared" si="164"/>
        <v>0</v>
      </c>
      <c r="AB279" s="122">
        <f t="shared" si="164"/>
        <v>0</v>
      </c>
      <c r="AC279" s="122">
        <f t="shared" si="164"/>
        <v>0</v>
      </c>
      <c r="AD279" s="122">
        <f t="shared" si="164"/>
        <v>0</v>
      </c>
      <c r="AE279" s="122">
        <f t="shared" si="164"/>
        <v>0</v>
      </c>
      <c r="AF279" s="122">
        <f t="shared" si="164"/>
        <v>0</v>
      </c>
      <c r="AG279" s="122">
        <f t="shared" si="164"/>
        <v>0</v>
      </c>
      <c r="AH279" s="122">
        <f t="shared" si="164"/>
        <v>0</v>
      </c>
      <c r="AI279" s="122">
        <f t="shared" si="164"/>
        <v>0</v>
      </c>
      <c r="AJ279" s="122">
        <f t="shared" si="164"/>
        <v>0</v>
      </c>
      <c r="AK279" s="122">
        <f t="shared" si="164"/>
        <v>0</v>
      </c>
      <c r="AL279" s="122">
        <f t="shared" si="164"/>
        <v>0</v>
      </c>
      <c r="AM279" s="122">
        <f t="shared" si="164"/>
        <v>0</v>
      </c>
    </row>
    <row r="280" spans="1:39" ht="24.9" customHeight="1" thickTop="1"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</row>
    <row r="281" spans="1:39" ht="24.9" customHeight="1">
      <c r="A281" s="224"/>
      <c r="B281" s="126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</row>
    <row r="282" spans="1:39" ht="24.9" customHeight="1"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</row>
    <row r="283" spans="1:39" ht="24.9" customHeight="1">
      <c r="B283" s="129">
        <v>4</v>
      </c>
      <c r="C283" s="130" t="s">
        <v>222</v>
      </c>
      <c r="D283" s="131">
        <f t="shared" ref="D283:AM283" si="165">+D284+D316</f>
        <v>0</v>
      </c>
      <c r="E283" s="131">
        <f t="shared" si="165"/>
        <v>0</v>
      </c>
      <c r="F283" s="131">
        <f t="shared" si="165"/>
        <v>0</v>
      </c>
      <c r="G283" s="131">
        <f t="shared" si="165"/>
        <v>0</v>
      </c>
      <c r="H283" s="131">
        <f t="shared" si="165"/>
        <v>0</v>
      </c>
      <c r="I283" s="131">
        <f t="shared" si="165"/>
        <v>0</v>
      </c>
      <c r="J283" s="131">
        <f t="shared" si="165"/>
        <v>0</v>
      </c>
      <c r="K283" s="131">
        <f t="shared" si="165"/>
        <v>0</v>
      </c>
      <c r="L283" s="131">
        <f t="shared" si="165"/>
        <v>0</v>
      </c>
      <c r="M283" s="131">
        <f t="shared" si="165"/>
        <v>0</v>
      </c>
      <c r="N283" s="131">
        <f t="shared" si="165"/>
        <v>0</v>
      </c>
      <c r="O283" s="131">
        <f t="shared" si="165"/>
        <v>0</v>
      </c>
      <c r="P283" s="131">
        <f t="shared" si="165"/>
        <v>0</v>
      </c>
      <c r="Q283" s="131">
        <f t="shared" si="165"/>
        <v>0</v>
      </c>
      <c r="R283" s="131">
        <f t="shared" si="165"/>
        <v>0</v>
      </c>
      <c r="S283" s="131">
        <f t="shared" si="165"/>
        <v>0</v>
      </c>
      <c r="T283" s="131">
        <f t="shared" si="165"/>
        <v>0</v>
      </c>
      <c r="U283" s="131">
        <f t="shared" si="165"/>
        <v>0</v>
      </c>
      <c r="V283" s="131">
        <f t="shared" si="165"/>
        <v>0</v>
      </c>
      <c r="W283" s="131">
        <f t="shared" si="165"/>
        <v>0</v>
      </c>
      <c r="X283" s="131">
        <f t="shared" si="165"/>
        <v>0</v>
      </c>
      <c r="Y283" s="131">
        <f t="shared" si="165"/>
        <v>0</v>
      </c>
      <c r="Z283" s="131">
        <f t="shared" si="165"/>
        <v>0</v>
      </c>
      <c r="AA283" s="131">
        <f t="shared" si="165"/>
        <v>0</v>
      </c>
      <c r="AB283" s="131">
        <f t="shared" si="165"/>
        <v>0</v>
      </c>
      <c r="AC283" s="131">
        <f t="shared" si="165"/>
        <v>0</v>
      </c>
      <c r="AD283" s="131">
        <f t="shared" si="165"/>
        <v>0</v>
      </c>
      <c r="AE283" s="131">
        <f t="shared" si="165"/>
        <v>0</v>
      </c>
      <c r="AF283" s="131">
        <f t="shared" si="165"/>
        <v>0</v>
      </c>
      <c r="AG283" s="131">
        <f t="shared" si="165"/>
        <v>0</v>
      </c>
      <c r="AH283" s="131">
        <f t="shared" si="165"/>
        <v>0</v>
      </c>
      <c r="AI283" s="131">
        <f t="shared" si="165"/>
        <v>0</v>
      </c>
      <c r="AJ283" s="131">
        <f t="shared" si="165"/>
        <v>0</v>
      </c>
      <c r="AK283" s="131">
        <f t="shared" si="165"/>
        <v>0</v>
      </c>
      <c r="AL283" s="131">
        <f t="shared" si="165"/>
        <v>0</v>
      </c>
      <c r="AM283" s="131">
        <f t="shared" si="165"/>
        <v>0</v>
      </c>
    </row>
    <row r="284" spans="1:39" ht="24.9" customHeight="1">
      <c r="B284" s="129">
        <v>41</v>
      </c>
      <c r="C284" s="130" t="s">
        <v>223</v>
      </c>
      <c r="D284" s="131">
        <f>+D285+D308</f>
        <v>0</v>
      </c>
      <c r="E284" s="131">
        <f>+E285+E308</f>
        <v>0</v>
      </c>
      <c r="F284" s="131">
        <f>+F285+F308</f>
        <v>0</v>
      </c>
      <c r="G284" s="131">
        <f t="shared" ref="G284:AM284" si="166">+G285+G308</f>
        <v>0</v>
      </c>
      <c r="H284" s="131">
        <f t="shared" si="166"/>
        <v>0</v>
      </c>
      <c r="I284" s="131">
        <f t="shared" si="166"/>
        <v>0</v>
      </c>
      <c r="J284" s="131">
        <f t="shared" si="166"/>
        <v>0</v>
      </c>
      <c r="K284" s="131">
        <f t="shared" si="166"/>
        <v>0</v>
      </c>
      <c r="L284" s="131">
        <f t="shared" si="166"/>
        <v>0</v>
      </c>
      <c r="M284" s="131">
        <f t="shared" si="166"/>
        <v>0</v>
      </c>
      <c r="N284" s="131">
        <f t="shared" si="166"/>
        <v>0</v>
      </c>
      <c r="O284" s="131">
        <f t="shared" si="166"/>
        <v>0</v>
      </c>
      <c r="P284" s="131">
        <f t="shared" si="166"/>
        <v>0</v>
      </c>
      <c r="Q284" s="131">
        <f t="shared" si="166"/>
        <v>0</v>
      </c>
      <c r="R284" s="131">
        <f t="shared" si="166"/>
        <v>0</v>
      </c>
      <c r="S284" s="131">
        <f t="shared" si="166"/>
        <v>0</v>
      </c>
      <c r="T284" s="131">
        <f t="shared" si="166"/>
        <v>0</v>
      </c>
      <c r="U284" s="131">
        <f t="shared" si="166"/>
        <v>0</v>
      </c>
      <c r="V284" s="131">
        <f t="shared" si="166"/>
        <v>0</v>
      </c>
      <c r="W284" s="131">
        <f t="shared" si="166"/>
        <v>0</v>
      </c>
      <c r="X284" s="131">
        <f t="shared" si="166"/>
        <v>0</v>
      </c>
      <c r="Y284" s="131">
        <f t="shared" si="166"/>
        <v>0</v>
      </c>
      <c r="Z284" s="131">
        <f t="shared" si="166"/>
        <v>0</v>
      </c>
      <c r="AA284" s="131">
        <f t="shared" si="166"/>
        <v>0</v>
      </c>
      <c r="AB284" s="131">
        <f t="shared" si="166"/>
        <v>0</v>
      </c>
      <c r="AC284" s="131">
        <f t="shared" si="166"/>
        <v>0</v>
      </c>
      <c r="AD284" s="131">
        <f t="shared" si="166"/>
        <v>0</v>
      </c>
      <c r="AE284" s="131">
        <f t="shared" si="166"/>
        <v>0</v>
      </c>
      <c r="AF284" s="131">
        <f t="shared" si="166"/>
        <v>0</v>
      </c>
      <c r="AG284" s="131">
        <f t="shared" si="166"/>
        <v>0</v>
      </c>
      <c r="AH284" s="131">
        <f t="shared" si="166"/>
        <v>0</v>
      </c>
      <c r="AI284" s="131">
        <f t="shared" si="166"/>
        <v>0</v>
      </c>
      <c r="AJ284" s="131">
        <f t="shared" si="166"/>
        <v>0</v>
      </c>
      <c r="AK284" s="131">
        <f t="shared" si="166"/>
        <v>0</v>
      </c>
      <c r="AL284" s="131">
        <f t="shared" si="166"/>
        <v>0</v>
      </c>
      <c r="AM284" s="131">
        <f t="shared" si="166"/>
        <v>0</v>
      </c>
    </row>
    <row r="285" spans="1:39" ht="24.9" customHeight="1">
      <c r="B285" s="129">
        <v>411</v>
      </c>
      <c r="C285" s="130" t="s">
        <v>224</v>
      </c>
      <c r="D285" s="131">
        <f>+D286+D292+D295-D297</f>
        <v>0</v>
      </c>
      <c r="E285" s="131">
        <f>+E286+E292+E295-E297</f>
        <v>0</v>
      </c>
      <c r="F285" s="131">
        <f>+F286+F292+F295-F297</f>
        <v>0</v>
      </c>
      <c r="G285" s="131">
        <f t="shared" ref="G285:AM285" si="167">+G286+G292+G295-G297</f>
        <v>0</v>
      </c>
      <c r="H285" s="131">
        <f t="shared" si="167"/>
        <v>0</v>
      </c>
      <c r="I285" s="131">
        <f t="shared" si="167"/>
        <v>0</v>
      </c>
      <c r="J285" s="131">
        <f t="shared" si="167"/>
        <v>0</v>
      </c>
      <c r="K285" s="131">
        <f t="shared" si="167"/>
        <v>0</v>
      </c>
      <c r="L285" s="131">
        <f t="shared" si="167"/>
        <v>0</v>
      </c>
      <c r="M285" s="131">
        <f t="shared" si="167"/>
        <v>0</v>
      </c>
      <c r="N285" s="131">
        <f t="shared" si="167"/>
        <v>0</v>
      </c>
      <c r="O285" s="131">
        <f t="shared" si="167"/>
        <v>0</v>
      </c>
      <c r="P285" s="131">
        <f t="shared" si="167"/>
        <v>0</v>
      </c>
      <c r="Q285" s="131">
        <f t="shared" si="167"/>
        <v>0</v>
      </c>
      <c r="R285" s="131">
        <f t="shared" si="167"/>
        <v>0</v>
      </c>
      <c r="S285" s="131">
        <f t="shared" si="167"/>
        <v>0</v>
      </c>
      <c r="T285" s="131">
        <f t="shared" si="167"/>
        <v>0</v>
      </c>
      <c r="U285" s="131">
        <f t="shared" si="167"/>
        <v>0</v>
      </c>
      <c r="V285" s="131">
        <f t="shared" si="167"/>
        <v>0</v>
      </c>
      <c r="W285" s="131">
        <f t="shared" si="167"/>
        <v>0</v>
      </c>
      <c r="X285" s="131">
        <f t="shared" si="167"/>
        <v>0</v>
      </c>
      <c r="Y285" s="131">
        <f t="shared" si="167"/>
        <v>0</v>
      </c>
      <c r="Z285" s="131">
        <f t="shared" si="167"/>
        <v>0</v>
      </c>
      <c r="AA285" s="131">
        <f t="shared" si="167"/>
        <v>0</v>
      </c>
      <c r="AB285" s="131">
        <f t="shared" si="167"/>
        <v>0</v>
      </c>
      <c r="AC285" s="131">
        <f t="shared" si="167"/>
        <v>0</v>
      </c>
      <c r="AD285" s="131">
        <f t="shared" si="167"/>
        <v>0</v>
      </c>
      <c r="AE285" s="131">
        <f t="shared" si="167"/>
        <v>0</v>
      </c>
      <c r="AF285" s="131">
        <f t="shared" si="167"/>
        <v>0</v>
      </c>
      <c r="AG285" s="131">
        <f t="shared" si="167"/>
        <v>0</v>
      </c>
      <c r="AH285" s="131">
        <f t="shared" si="167"/>
        <v>0</v>
      </c>
      <c r="AI285" s="131">
        <f t="shared" si="167"/>
        <v>0</v>
      </c>
      <c r="AJ285" s="131">
        <f t="shared" si="167"/>
        <v>0</v>
      </c>
      <c r="AK285" s="131">
        <f t="shared" si="167"/>
        <v>0</v>
      </c>
      <c r="AL285" s="131">
        <f t="shared" si="167"/>
        <v>0</v>
      </c>
      <c r="AM285" s="131">
        <f t="shared" si="167"/>
        <v>0</v>
      </c>
    </row>
    <row r="286" spans="1:39" ht="24.9" customHeight="1">
      <c r="B286" s="132">
        <v>4111</v>
      </c>
      <c r="C286" s="133" t="s">
        <v>225</v>
      </c>
      <c r="D286" s="134">
        <f>SUM(D287:D291)</f>
        <v>0</v>
      </c>
      <c r="E286" s="134">
        <f>SUM(E287:E291)</f>
        <v>0</v>
      </c>
      <c r="F286" s="134">
        <f>SUM(F287:F291)</f>
        <v>0</v>
      </c>
      <c r="G286" s="134">
        <f t="shared" ref="G286:AM286" si="168">SUM(G287:G291)</f>
        <v>0</v>
      </c>
      <c r="H286" s="134">
        <f t="shared" si="168"/>
        <v>0</v>
      </c>
      <c r="I286" s="134">
        <f t="shared" si="168"/>
        <v>0</v>
      </c>
      <c r="J286" s="134">
        <f t="shared" si="168"/>
        <v>0</v>
      </c>
      <c r="K286" s="134">
        <f t="shared" si="168"/>
        <v>0</v>
      </c>
      <c r="L286" s="134">
        <f t="shared" si="168"/>
        <v>0</v>
      </c>
      <c r="M286" s="134">
        <f t="shared" si="168"/>
        <v>0</v>
      </c>
      <c r="N286" s="134">
        <f t="shared" si="168"/>
        <v>0</v>
      </c>
      <c r="O286" s="134">
        <f t="shared" si="168"/>
        <v>0</v>
      </c>
      <c r="P286" s="134">
        <f t="shared" si="168"/>
        <v>0</v>
      </c>
      <c r="Q286" s="134">
        <f t="shared" si="168"/>
        <v>0</v>
      </c>
      <c r="R286" s="134">
        <f t="shared" si="168"/>
        <v>0</v>
      </c>
      <c r="S286" s="134">
        <f t="shared" si="168"/>
        <v>0</v>
      </c>
      <c r="T286" s="134">
        <f t="shared" si="168"/>
        <v>0</v>
      </c>
      <c r="U286" s="134">
        <f t="shared" si="168"/>
        <v>0</v>
      </c>
      <c r="V286" s="134">
        <f t="shared" si="168"/>
        <v>0</v>
      </c>
      <c r="W286" s="134">
        <f t="shared" si="168"/>
        <v>0</v>
      </c>
      <c r="X286" s="134">
        <f t="shared" si="168"/>
        <v>0</v>
      </c>
      <c r="Y286" s="134">
        <f t="shared" si="168"/>
        <v>0</v>
      </c>
      <c r="Z286" s="134">
        <f t="shared" si="168"/>
        <v>0</v>
      </c>
      <c r="AA286" s="134">
        <f t="shared" si="168"/>
        <v>0</v>
      </c>
      <c r="AB286" s="134">
        <f t="shared" si="168"/>
        <v>0</v>
      </c>
      <c r="AC286" s="134">
        <f t="shared" si="168"/>
        <v>0</v>
      </c>
      <c r="AD286" s="134">
        <f t="shared" si="168"/>
        <v>0</v>
      </c>
      <c r="AE286" s="134">
        <f t="shared" si="168"/>
        <v>0</v>
      </c>
      <c r="AF286" s="134">
        <f t="shared" si="168"/>
        <v>0</v>
      </c>
      <c r="AG286" s="134">
        <f t="shared" si="168"/>
        <v>0</v>
      </c>
      <c r="AH286" s="134">
        <f t="shared" si="168"/>
        <v>0</v>
      </c>
      <c r="AI286" s="134">
        <f t="shared" si="168"/>
        <v>0</v>
      </c>
      <c r="AJ286" s="134">
        <f t="shared" si="168"/>
        <v>0</v>
      </c>
      <c r="AK286" s="134">
        <f t="shared" si="168"/>
        <v>0</v>
      </c>
      <c r="AL286" s="134">
        <f t="shared" si="168"/>
        <v>0</v>
      </c>
      <c r="AM286" s="134">
        <f t="shared" si="168"/>
        <v>0</v>
      </c>
    </row>
    <row r="287" spans="1:39" ht="24.9" customHeight="1">
      <c r="B287" s="135">
        <v>4111001</v>
      </c>
      <c r="C287" s="136" t="s">
        <v>226</v>
      </c>
      <c r="D287" s="137">
        <f>SUM(E287:AM287)</f>
        <v>0</v>
      </c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</row>
    <row r="288" spans="1:39" ht="24.9" customHeight="1">
      <c r="B288" s="135">
        <v>4111002</v>
      </c>
      <c r="C288" s="139" t="s">
        <v>227</v>
      </c>
      <c r="D288" s="137">
        <f>SUM(E288:AM288)</f>
        <v>0</v>
      </c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</row>
    <row r="289" spans="2:39" ht="24.9" customHeight="1">
      <c r="B289" s="135">
        <v>4111003</v>
      </c>
      <c r="C289" s="139" t="s">
        <v>228</v>
      </c>
      <c r="D289" s="137">
        <f>SUM(E289:AM289)</f>
        <v>0</v>
      </c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</row>
    <row r="290" spans="2:39" ht="24.9" customHeight="1">
      <c r="B290" s="135">
        <v>4111004</v>
      </c>
      <c r="C290" s="139" t="s">
        <v>229</v>
      </c>
      <c r="D290" s="137">
        <f>SUM(E290:AM290)</f>
        <v>0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</row>
    <row r="291" spans="2:39" ht="24.9" customHeight="1">
      <c r="B291" s="140">
        <v>4111005</v>
      </c>
      <c r="C291" s="141" t="s">
        <v>230</v>
      </c>
      <c r="D291" s="137">
        <f>SUM(E291:AM291)</f>
        <v>0</v>
      </c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</row>
    <row r="292" spans="2:39" ht="24.9" customHeight="1">
      <c r="B292" s="132">
        <v>4112</v>
      </c>
      <c r="C292" s="133" t="s">
        <v>231</v>
      </c>
      <c r="D292" s="134">
        <f>SUM(D293:D294)</f>
        <v>0</v>
      </c>
      <c r="E292" s="134">
        <f>SUM(E293:E294)</f>
        <v>0</v>
      </c>
      <c r="F292" s="134">
        <f>SUM(F293:F294)</f>
        <v>0</v>
      </c>
      <c r="G292" s="134">
        <f t="shared" ref="G292:AM292" si="169">SUM(G293:G294)</f>
        <v>0</v>
      </c>
      <c r="H292" s="134">
        <f t="shared" si="169"/>
        <v>0</v>
      </c>
      <c r="I292" s="134">
        <f t="shared" si="169"/>
        <v>0</v>
      </c>
      <c r="J292" s="134">
        <f t="shared" si="169"/>
        <v>0</v>
      </c>
      <c r="K292" s="134">
        <f t="shared" si="169"/>
        <v>0</v>
      </c>
      <c r="L292" s="134">
        <f t="shared" si="169"/>
        <v>0</v>
      </c>
      <c r="M292" s="134">
        <f>SUM(M293:M294)</f>
        <v>0</v>
      </c>
      <c r="N292" s="134">
        <f t="shared" si="169"/>
        <v>0</v>
      </c>
      <c r="O292" s="134">
        <f t="shared" si="169"/>
        <v>0</v>
      </c>
      <c r="P292" s="134">
        <f t="shared" si="169"/>
        <v>0</v>
      </c>
      <c r="Q292" s="134">
        <f t="shared" si="169"/>
        <v>0</v>
      </c>
      <c r="R292" s="134">
        <f t="shared" si="169"/>
        <v>0</v>
      </c>
      <c r="S292" s="134">
        <f t="shared" si="169"/>
        <v>0</v>
      </c>
      <c r="T292" s="134">
        <f t="shared" si="169"/>
        <v>0</v>
      </c>
      <c r="U292" s="134">
        <f t="shared" si="169"/>
        <v>0</v>
      </c>
      <c r="V292" s="134">
        <f t="shared" si="169"/>
        <v>0</v>
      </c>
      <c r="W292" s="134">
        <f t="shared" si="169"/>
        <v>0</v>
      </c>
      <c r="X292" s="134">
        <f t="shared" si="169"/>
        <v>0</v>
      </c>
      <c r="Y292" s="134">
        <f t="shared" si="169"/>
        <v>0</v>
      </c>
      <c r="Z292" s="134">
        <f t="shared" si="169"/>
        <v>0</v>
      </c>
      <c r="AA292" s="134">
        <f t="shared" si="169"/>
        <v>0</v>
      </c>
      <c r="AB292" s="134">
        <f t="shared" si="169"/>
        <v>0</v>
      </c>
      <c r="AC292" s="134">
        <f t="shared" si="169"/>
        <v>0</v>
      </c>
      <c r="AD292" s="134">
        <f t="shared" si="169"/>
        <v>0</v>
      </c>
      <c r="AE292" s="134">
        <f t="shared" si="169"/>
        <v>0</v>
      </c>
      <c r="AF292" s="134">
        <f t="shared" si="169"/>
        <v>0</v>
      </c>
      <c r="AG292" s="134">
        <f t="shared" si="169"/>
        <v>0</v>
      </c>
      <c r="AH292" s="134">
        <f t="shared" si="169"/>
        <v>0</v>
      </c>
      <c r="AI292" s="134">
        <f t="shared" si="169"/>
        <v>0</v>
      </c>
      <c r="AJ292" s="134">
        <f t="shared" si="169"/>
        <v>0</v>
      </c>
      <c r="AK292" s="134">
        <f t="shared" si="169"/>
        <v>0</v>
      </c>
      <c r="AL292" s="134">
        <f t="shared" si="169"/>
        <v>0</v>
      </c>
      <c r="AM292" s="134">
        <f t="shared" si="169"/>
        <v>0</v>
      </c>
    </row>
    <row r="293" spans="2:39" ht="24.6" customHeight="1">
      <c r="B293" s="135">
        <v>4112001</v>
      </c>
      <c r="C293" s="98" t="s">
        <v>232</v>
      </c>
      <c r="D293" s="137">
        <f>SUM(E293:AM293)</f>
        <v>0</v>
      </c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</row>
    <row r="294" spans="2:39" ht="24.6" customHeight="1">
      <c r="B294" s="140">
        <v>4112002</v>
      </c>
      <c r="C294" s="119" t="s">
        <v>233</v>
      </c>
      <c r="D294" s="137">
        <f>SUM(E294:AM294)</f>
        <v>0</v>
      </c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</row>
    <row r="295" spans="2:39" ht="24.6" customHeight="1">
      <c r="B295" s="142">
        <v>4113</v>
      </c>
      <c r="C295" s="143" t="s">
        <v>234</v>
      </c>
      <c r="D295" s="144">
        <f>+D296</f>
        <v>0</v>
      </c>
      <c r="E295" s="144">
        <f t="shared" ref="E295:AM295" si="170">+E296</f>
        <v>0</v>
      </c>
      <c r="F295" s="144">
        <f t="shared" si="170"/>
        <v>0</v>
      </c>
      <c r="G295" s="144">
        <f t="shared" si="170"/>
        <v>0</v>
      </c>
      <c r="H295" s="144">
        <f t="shared" si="170"/>
        <v>0</v>
      </c>
      <c r="I295" s="144">
        <f t="shared" si="170"/>
        <v>0</v>
      </c>
      <c r="J295" s="144">
        <f t="shared" si="170"/>
        <v>0</v>
      </c>
      <c r="K295" s="144">
        <f t="shared" si="170"/>
        <v>0</v>
      </c>
      <c r="L295" s="144">
        <f t="shared" si="170"/>
        <v>0</v>
      </c>
      <c r="M295" s="144">
        <f t="shared" si="170"/>
        <v>0</v>
      </c>
      <c r="N295" s="144">
        <f t="shared" si="170"/>
        <v>0</v>
      </c>
      <c r="O295" s="144">
        <f t="shared" si="170"/>
        <v>0</v>
      </c>
      <c r="P295" s="144">
        <f t="shared" si="170"/>
        <v>0</v>
      </c>
      <c r="Q295" s="144">
        <f t="shared" si="170"/>
        <v>0</v>
      </c>
      <c r="R295" s="144">
        <f t="shared" si="170"/>
        <v>0</v>
      </c>
      <c r="S295" s="144">
        <f t="shared" si="170"/>
        <v>0</v>
      </c>
      <c r="T295" s="144">
        <f t="shared" si="170"/>
        <v>0</v>
      </c>
      <c r="U295" s="144">
        <f t="shared" si="170"/>
        <v>0</v>
      </c>
      <c r="V295" s="144">
        <f t="shared" si="170"/>
        <v>0</v>
      </c>
      <c r="W295" s="144">
        <f t="shared" si="170"/>
        <v>0</v>
      </c>
      <c r="X295" s="144">
        <f t="shared" si="170"/>
        <v>0</v>
      </c>
      <c r="Y295" s="144">
        <f t="shared" si="170"/>
        <v>0</v>
      </c>
      <c r="Z295" s="144">
        <f t="shared" si="170"/>
        <v>0</v>
      </c>
      <c r="AA295" s="144">
        <f t="shared" si="170"/>
        <v>0</v>
      </c>
      <c r="AB295" s="144">
        <f t="shared" si="170"/>
        <v>0</v>
      </c>
      <c r="AC295" s="144">
        <f t="shared" si="170"/>
        <v>0</v>
      </c>
      <c r="AD295" s="144">
        <f t="shared" si="170"/>
        <v>0</v>
      </c>
      <c r="AE295" s="144">
        <f t="shared" si="170"/>
        <v>0</v>
      </c>
      <c r="AF295" s="144">
        <f t="shared" si="170"/>
        <v>0</v>
      </c>
      <c r="AG295" s="144">
        <f t="shared" si="170"/>
        <v>0</v>
      </c>
      <c r="AH295" s="144">
        <f t="shared" si="170"/>
        <v>0</v>
      </c>
      <c r="AI295" s="144">
        <f t="shared" si="170"/>
        <v>0</v>
      </c>
      <c r="AJ295" s="144">
        <f t="shared" si="170"/>
        <v>0</v>
      </c>
      <c r="AK295" s="144">
        <f t="shared" si="170"/>
        <v>0</v>
      </c>
      <c r="AL295" s="144">
        <f t="shared" si="170"/>
        <v>0</v>
      </c>
      <c r="AM295" s="144">
        <f t="shared" si="170"/>
        <v>0</v>
      </c>
    </row>
    <row r="296" spans="2:39" ht="24.6" customHeight="1">
      <c r="B296" s="140">
        <v>4113001</v>
      </c>
      <c r="C296" s="141" t="s">
        <v>235</v>
      </c>
      <c r="D296" s="137">
        <f>SUM(E296:AM296)</f>
        <v>0</v>
      </c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</row>
    <row r="297" spans="2:39" ht="24.6" customHeight="1">
      <c r="B297" s="145">
        <v>4114</v>
      </c>
      <c r="C297" s="146" t="s">
        <v>236</v>
      </c>
      <c r="D297" s="147">
        <f>SUM(D298:D307)</f>
        <v>0</v>
      </c>
      <c r="E297" s="147">
        <f t="shared" ref="E297:AM297" si="171">SUM(E298:E307)</f>
        <v>0</v>
      </c>
      <c r="F297" s="147">
        <f t="shared" si="171"/>
        <v>0</v>
      </c>
      <c r="G297" s="147">
        <f t="shared" si="171"/>
        <v>0</v>
      </c>
      <c r="H297" s="147">
        <f t="shared" si="171"/>
        <v>0</v>
      </c>
      <c r="I297" s="147">
        <f t="shared" si="171"/>
        <v>0</v>
      </c>
      <c r="J297" s="147">
        <f t="shared" si="171"/>
        <v>0</v>
      </c>
      <c r="K297" s="147">
        <f t="shared" si="171"/>
        <v>0</v>
      </c>
      <c r="L297" s="147">
        <f t="shared" si="171"/>
        <v>0</v>
      </c>
      <c r="M297" s="147">
        <f t="shared" si="171"/>
        <v>0</v>
      </c>
      <c r="N297" s="147">
        <f t="shared" si="171"/>
        <v>0</v>
      </c>
      <c r="O297" s="147">
        <f t="shared" si="171"/>
        <v>0</v>
      </c>
      <c r="P297" s="147">
        <f t="shared" si="171"/>
        <v>0</v>
      </c>
      <c r="Q297" s="147">
        <f t="shared" si="171"/>
        <v>0</v>
      </c>
      <c r="R297" s="147">
        <f t="shared" si="171"/>
        <v>0</v>
      </c>
      <c r="S297" s="147">
        <f t="shared" si="171"/>
        <v>0</v>
      </c>
      <c r="T297" s="147">
        <f t="shared" si="171"/>
        <v>0</v>
      </c>
      <c r="U297" s="147">
        <f t="shared" si="171"/>
        <v>0</v>
      </c>
      <c r="V297" s="147">
        <f t="shared" si="171"/>
        <v>0</v>
      </c>
      <c r="W297" s="147">
        <f t="shared" si="171"/>
        <v>0</v>
      </c>
      <c r="X297" s="147">
        <f t="shared" si="171"/>
        <v>0</v>
      </c>
      <c r="Y297" s="147">
        <f t="shared" si="171"/>
        <v>0</v>
      </c>
      <c r="Z297" s="147">
        <f t="shared" si="171"/>
        <v>0</v>
      </c>
      <c r="AA297" s="147">
        <f t="shared" si="171"/>
        <v>0</v>
      </c>
      <c r="AB297" s="147">
        <f t="shared" si="171"/>
        <v>0</v>
      </c>
      <c r="AC297" s="147">
        <f t="shared" si="171"/>
        <v>0</v>
      </c>
      <c r="AD297" s="147">
        <f t="shared" si="171"/>
        <v>0</v>
      </c>
      <c r="AE297" s="147">
        <f t="shared" si="171"/>
        <v>0</v>
      </c>
      <c r="AF297" s="147">
        <f t="shared" si="171"/>
        <v>0</v>
      </c>
      <c r="AG297" s="147">
        <f t="shared" si="171"/>
        <v>0</v>
      </c>
      <c r="AH297" s="147">
        <f t="shared" si="171"/>
        <v>0</v>
      </c>
      <c r="AI297" s="147">
        <f t="shared" si="171"/>
        <v>0</v>
      </c>
      <c r="AJ297" s="147">
        <f t="shared" si="171"/>
        <v>0</v>
      </c>
      <c r="AK297" s="147">
        <f t="shared" si="171"/>
        <v>0</v>
      </c>
      <c r="AL297" s="147">
        <f t="shared" si="171"/>
        <v>0</v>
      </c>
      <c r="AM297" s="147">
        <f t="shared" si="171"/>
        <v>0</v>
      </c>
    </row>
    <row r="298" spans="2:39" ht="24.9" customHeight="1">
      <c r="B298" s="148">
        <v>4114001</v>
      </c>
      <c r="C298" s="136" t="s">
        <v>237</v>
      </c>
      <c r="D298" s="137">
        <f>SUM(E298:AM298)</f>
        <v>0</v>
      </c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</row>
    <row r="299" spans="2:39" ht="24.9" customHeight="1">
      <c r="B299" s="148">
        <v>4114002</v>
      </c>
      <c r="C299" s="136" t="s">
        <v>238</v>
      </c>
      <c r="D299" s="137">
        <f>SUM(E299:AM299)</f>
        <v>0</v>
      </c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</row>
    <row r="300" spans="2:39" ht="24.9" customHeight="1">
      <c r="B300" s="135">
        <v>4114003</v>
      </c>
      <c r="C300" s="139" t="s">
        <v>239</v>
      </c>
      <c r="D300" s="137">
        <f>SUM(E300:AM300)</f>
        <v>0</v>
      </c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</row>
    <row r="301" spans="2:39" ht="24.9" customHeight="1">
      <c r="B301" s="135">
        <v>4114004</v>
      </c>
      <c r="C301" s="139" t="s">
        <v>240</v>
      </c>
      <c r="D301" s="137">
        <f>SUM(E301:AM301)</f>
        <v>0</v>
      </c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</row>
    <row r="302" spans="2:39" ht="24.9" customHeight="1">
      <c r="B302" s="135">
        <v>4114005</v>
      </c>
      <c r="C302" s="139" t="s">
        <v>241</v>
      </c>
      <c r="D302" s="137">
        <f>SUM(E302:AM302)</f>
        <v>0</v>
      </c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</row>
    <row r="303" spans="2:39" ht="24.9" customHeight="1">
      <c r="B303" s="135">
        <v>4116001</v>
      </c>
      <c r="C303" s="139" t="s">
        <v>711</v>
      </c>
      <c r="D303" s="137">
        <f t="shared" ref="D303:D307" si="172">SUM(E303:AM303)</f>
        <v>0</v>
      </c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</row>
    <row r="304" spans="2:39" ht="24.9" customHeight="1">
      <c r="B304" s="135">
        <v>4116002</v>
      </c>
      <c r="C304" s="139" t="s">
        <v>712</v>
      </c>
      <c r="D304" s="137">
        <f t="shared" si="172"/>
        <v>0</v>
      </c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</row>
    <row r="305" spans="2:39" ht="24.9" customHeight="1">
      <c r="B305" s="135">
        <v>4116003</v>
      </c>
      <c r="C305" s="139" t="s">
        <v>713</v>
      </c>
      <c r="D305" s="137">
        <f t="shared" si="172"/>
        <v>0</v>
      </c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</row>
    <row r="306" spans="2:39" ht="24.9" customHeight="1">
      <c r="B306" s="135">
        <v>4116004</v>
      </c>
      <c r="C306" s="139" t="s">
        <v>714</v>
      </c>
      <c r="D306" s="137">
        <f t="shared" si="172"/>
        <v>0</v>
      </c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</row>
    <row r="307" spans="2:39" ht="24.9" customHeight="1">
      <c r="B307" s="135">
        <v>4116005</v>
      </c>
      <c r="C307" s="139" t="s">
        <v>715</v>
      </c>
      <c r="D307" s="137">
        <f t="shared" si="172"/>
        <v>0</v>
      </c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</row>
    <row r="308" spans="2:39" ht="24.9" customHeight="1">
      <c r="B308" s="132">
        <v>412</v>
      </c>
      <c r="C308" s="133" t="s">
        <v>242</v>
      </c>
      <c r="D308" s="134">
        <f>SUM(D309:D315)</f>
        <v>0</v>
      </c>
      <c r="E308" s="134">
        <f>SUM(E309:E315)</f>
        <v>0</v>
      </c>
      <c r="F308" s="134">
        <f>SUM(F309:F315)</f>
        <v>0</v>
      </c>
      <c r="G308" s="134">
        <f t="shared" ref="G308:AM308" si="173">SUM(G309:G315)</f>
        <v>0</v>
      </c>
      <c r="H308" s="134">
        <f t="shared" si="173"/>
        <v>0</v>
      </c>
      <c r="I308" s="134">
        <f t="shared" si="173"/>
        <v>0</v>
      </c>
      <c r="J308" s="134">
        <f t="shared" si="173"/>
        <v>0</v>
      </c>
      <c r="K308" s="134">
        <f t="shared" si="173"/>
        <v>0</v>
      </c>
      <c r="L308" s="134">
        <f t="shared" si="173"/>
        <v>0</v>
      </c>
      <c r="M308" s="134">
        <f t="shared" si="173"/>
        <v>0</v>
      </c>
      <c r="N308" s="134">
        <f t="shared" si="173"/>
        <v>0</v>
      </c>
      <c r="O308" s="134">
        <f t="shared" si="173"/>
        <v>0</v>
      </c>
      <c r="P308" s="134">
        <f t="shared" si="173"/>
        <v>0</v>
      </c>
      <c r="Q308" s="134">
        <f t="shared" si="173"/>
        <v>0</v>
      </c>
      <c r="R308" s="134">
        <f t="shared" si="173"/>
        <v>0</v>
      </c>
      <c r="S308" s="134">
        <f t="shared" si="173"/>
        <v>0</v>
      </c>
      <c r="T308" s="134">
        <f t="shared" si="173"/>
        <v>0</v>
      </c>
      <c r="U308" s="134">
        <f t="shared" si="173"/>
        <v>0</v>
      </c>
      <c r="V308" s="134">
        <f t="shared" si="173"/>
        <v>0</v>
      </c>
      <c r="W308" s="134">
        <f t="shared" si="173"/>
        <v>0</v>
      </c>
      <c r="X308" s="134">
        <f t="shared" si="173"/>
        <v>0</v>
      </c>
      <c r="Y308" s="134">
        <f t="shared" si="173"/>
        <v>0</v>
      </c>
      <c r="Z308" s="134">
        <f t="shared" si="173"/>
        <v>0</v>
      </c>
      <c r="AA308" s="134">
        <f t="shared" si="173"/>
        <v>0</v>
      </c>
      <c r="AB308" s="134">
        <f t="shared" si="173"/>
        <v>0</v>
      </c>
      <c r="AC308" s="134">
        <f t="shared" si="173"/>
        <v>0</v>
      </c>
      <c r="AD308" s="134">
        <f t="shared" si="173"/>
        <v>0</v>
      </c>
      <c r="AE308" s="134">
        <f t="shared" si="173"/>
        <v>0</v>
      </c>
      <c r="AF308" s="134">
        <f t="shared" si="173"/>
        <v>0</v>
      </c>
      <c r="AG308" s="134">
        <f t="shared" si="173"/>
        <v>0</v>
      </c>
      <c r="AH308" s="134">
        <f t="shared" si="173"/>
        <v>0</v>
      </c>
      <c r="AI308" s="134">
        <f t="shared" si="173"/>
        <v>0</v>
      </c>
      <c r="AJ308" s="134">
        <f t="shared" si="173"/>
        <v>0</v>
      </c>
      <c r="AK308" s="134">
        <f t="shared" si="173"/>
        <v>0</v>
      </c>
      <c r="AL308" s="134">
        <f t="shared" si="173"/>
        <v>0</v>
      </c>
      <c r="AM308" s="134">
        <f t="shared" si="173"/>
        <v>0</v>
      </c>
    </row>
    <row r="309" spans="2:39" ht="24.9" customHeight="1">
      <c r="B309" s="135">
        <v>4121001</v>
      </c>
      <c r="C309" s="139" t="s">
        <v>243</v>
      </c>
      <c r="D309" s="137">
        <f>SUM(E309:AM309)</f>
        <v>0</v>
      </c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</row>
    <row r="310" spans="2:39" ht="24.9" customHeight="1">
      <c r="B310" s="135">
        <v>4122001</v>
      </c>
      <c r="C310" s="139" t="s">
        <v>731</v>
      </c>
      <c r="D310" s="137">
        <f t="shared" ref="D310:D313" si="174">SUM(E310:AM310)</f>
        <v>0</v>
      </c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</row>
    <row r="311" spans="2:39" ht="24.9" customHeight="1">
      <c r="B311" s="135">
        <v>4122002</v>
      </c>
      <c r="C311" s="139" t="s">
        <v>732</v>
      </c>
      <c r="D311" s="137">
        <f t="shared" si="174"/>
        <v>0</v>
      </c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</row>
    <row r="312" spans="2:39" ht="24.9" customHeight="1">
      <c r="B312" s="135">
        <v>4122003</v>
      </c>
      <c r="C312" s="139" t="s">
        <v>733</v>
      </c>
      <c r="D312" s="137">
        <f t="shared" si="174"/>
        <v>0</v>
      </c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</row>
    <row r="313" spans="2:39" ht="24.9" customHeight="1">
      <c r="B313" s="135">
        <v>4122004</v>
      </c>
      <c r="C313" s="139" t="s">
        <v>734</v>
      </c>
      <c r="D313" s="137">
        <f t="shared" si="174"/>
        <v>0</v>
      </c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</row>
    <row r="314" spans="2:39" ht="24.9" customHeight="1">
      <c r="B314" s="135">
        <v>4121002</v>
      </c>
      <c r="C314" s="139" t="s">
        <v>244</v>
      </c>
      <c r="D314" s="137">
        <f>SUM(E314:AM314)</f>
        <v>0</v>
      </c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</row>
    <row r="315" spans="2:39" ht="24.9" customHeight="1">
      <c r="B315" s="140">
        <v>4121003</v>
      </c>
      <c r="C315" s="141" t="s">
        <v>245</v>
      </c>
      <c r="D315" s="137">
        <f>SUM(E315:AM315)</f>
        <v>0</v>
      </c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</row>
    <row r="316" spans="2:39" ht="24.9" customHeight="1">
      <c r="B316" s="129">
        <v>42</v>
      </c>
      <c r="C316" s="130" t="s">
        <v>246</v>
      </c>
      <c r="D316" s="264">
        <f>SUM(D317,D321,D323,D328,D333,D335,D344,D349,D347)</f>
        <v>0</v>
      </c>
      <c r="E316" s="264">
        <f t="shared" ref="E316:AM316" si="175">SUM(E317,E321,E323,E328,E333,E335,E344,E349,E347)</f>
        <v>0</v>
      </c>
      <c r="F316" s="264">
        <f t="shared" si="175"/>
        <v>0</v>
      </c>
      <c r="G316" s="264">
        <f t="shared" si="175"/>
        <v>0</v>
      </c>
      <c r="H316" s="264">
        <f t="shared" si="175"/>
        <v>0</v>
      </c>
      <c r="I316" s="264">
        <f t="shared" si="175"/>
        <v>0</v>
      </c>
      <c r="J316" s="264">
        <f t="shared" si="175"/>
        <v>0</v>
      </c>
      <c r="K316" s="264">
        <f t="shared" si="175"/>
        <v>0</v>
      </c>
      <c r="L316" s="264">
        <f t="shared" si="175"/>
        <v>0</v>
      </c>
      <c r="M316" s="264">
        <f t="shared" si="175"/>
        <v>0</v>
      </c>
      <c r="N316" s="264">
        <f t="shared" si="175"/>
        <v>0</v>
      </c>
      <c r="O316" s="264">
        <f t="shared" si="175"/>
        <v>0</v>
      </c>
      <c r="P316" s="264">
        <f t="shared" si="175"/>
        <v>0</v>
      </c>
      <c r="Q316" s="264">
        <f t="shared" si="175"/>
        <v>0</v>
      </c>
      <c r="R316" s="264">
        <f t="shared" si="175"/>
        <v>0</v>
      </c>
      <c r="S316" s="264">
        <f t="shared" si="175"/>
        <v>0</v>
      </c>
      <c r="T316" s="264">
        <f t="shared" si="175"/>
        <v>0</v>
      </c>
      <c r="U316" s="264">
        <f t="shared" si="175"/>
        <v>0</v>
      </c>
      <c r="V316" s="264">
        <f t="shared" si="175"/>
        <v>0</v>
      </c>
      <c r="W316" s="264">
        <f t="shared" si="175"/>
        <v>0</v>
      </c>
      <c r="X316" s="264">
        <f t="shared" si="175"/>
        <v>0</v>
      </c>
      <c r="Y316" s="264">
        <f t="shared" si="175"/>
        <v>0</v>
      </c>
      <c r="Z316" s="264">
        <f t="shared" si="175"/>
        <v>0</v>
      </c>
      <c r="AA316" s="264">
        <f t="shared" si="175"/>
        <v>0</v>
      </c>
      <c r="AB316" s="264">
        <f t="shared" si="175"/>
        <v>0</v>
      </c>
      <c r="AC316" s="264">
        <f t="shared" si="175"/>
        <v>0</v>
      </c>
      <c r="AD316" s="264">
        <f t="shared" si="175"/>
        <v>0</v>
      </c>
      <c r="AE316" s="264">
        <f t="shared" si="175"/>
        <v>0</v>
      </c>
      <c r="AF316" s="264">
        <f t="shared" si="175"/>
        <v>0</v>
      </c>
      <c r="AG316" s="264">
        <f t="shared" si="175"/>
        <v>0</v>
      </c>
      <c r="AH316" s="264">
        <f t="shared" si="175"/>
        <v>0</v>
      </c>
      <c r="AI316" s="264">
        <f t="shared" si="175"/>
        <v>0</v>
      </c>
      <c r="AJ316" s="264">
        <f t="shared" si="175"/>
        <v>0</v>
      </c>
      <c r="AK316" s="264">
        <f t="shared" si="175"/>
        <v>0</v>
      </c>
      <c r="AL316" s="264">
        <f t="shared" si="175"/>
        <v>0</v>
      </c>
      <c r="AM316" s="264">
        <f t="shared" si="175"/>
        <v>0</v>
      </c>
    </row>
    <row r="317" spans="2:39" ht="24.9" customHeight="1">
      <c r="B317" s="132">
        <v>421</v>
      </c>
      <c r="C317" s="133" t="s">
        <v>247</v>
      </c>
      <c r="D317" s="134">
        <f>SUM(D318:D320)</f>
        <v>0</v>
      </c>
      <c r="E317" s="134">
        <f t="shared" ref="E317:AM317" si="176">SUM(E318:E320)</f>
        <v>0</v>
      </c>
      <c r="F317" s="134">
        <f t="shared" si="176"/>
        <v>0</v>
      </c>
      <c r="G317" s="134">
        <f t="shared" si="176"/>
        <v>0</v>
      </c>
      <c r="H317" s="134">
        <f t="shared" si="176"/>
        <v>0</v>
      </c>
      <c r="I317" s="134">
        <f t="shared" si="176"/>
        <v>0</v>
      </c>
      <c r="J317" s="134">
        <f t="shared" si="176"/>
        <v>0</v>
      </c>
      <c r="K317" s="134">
        <f t="shared" si="176"/>
        <v>0</v>
      </c>
      <c r="L317" s="134">
        <f t="shared" si="176"/>
        <v>0</v>
      </c>
      <c r="M317" s="134">
        <f t="shared" si="176"/>
        <v>0</v>
      </c>
      <c r="N317" s="134">
        <f t="shared" si="176"/>
        <v>0</v>
      </c>
      <c r="O317" s="134">
        <f t="shared" si="176"/>
        <v>0</v>
      </c>
      <c r="P317" s="134">
        <f t="shared" si="176"/>
        <v>0</v>
      </c>
      <c r="Q317" s="134">
        <f t="shared" si="176"/>
        <v>0</v>
      </c>
      <c r="R317" s="134">
        <f t="shared" si="176"/>
        <v>0</v>
      </c>
      <c r="S317" s="134">
        <f t="shared" si="176"/>
        <v>0</v>
      </c>
      <c r="T317" s="134">
        <f t="shared" si="176"/>
        <v>0</v>
      </c>
      <c r="U317" s="134">
        <f t="shared" si="176"/>
        <v>0</v>
      </c>
      <c r="V317" s="134">
        <f t="shared" si="176"/>
        <v>0</v>
      </c>
      <c r="W317" s="134">
        <f t="shared" si="176"/>
        <v>0</v>
      </c>
      <c r="X317" s="134">
        <f t="shared" si="176"/>
        <v>0</v>
      </c>
      <c r="Y317" s="134">
        <f t="shared" si="176"/>
        <v>0</v>
      </c>
      <c r="Z317" s="134">
        <f t="shared" si="176"/>
        <v>0</v>
      </c>
      <c r="AA317" s="134">
        <f t="shared" si="176"/>
        <v>0</v>
      </c>
      <c r="AB317" s="134">
        <f t="shared" si="176"/>
        <v>0</v>
      </c>
      <c r="AC317" s="134">
        <f t="shared" si="176"/>
        <v>0</v>
      </c>
      <c r="AD317" s="134">
        <f t="shared" si="176"/>
        <v>0</v>
      </c>
      <c r="AE317" s="134">
        <f t="shared" si="176"/>
        <v>0</v>
      </c>
      <c r="AF317" s="134">
        <f t="shared" si="176"/>
        <v>0</v>
      </c>
      <c r="AG317" s="134">
        <f t="shared" si="176"/>
        <v>0</v>
      </c>
      <c r="AH317" s="134">
        <f t="shared" si="176"/>
        <v>0</v>
      </c>
      <c r="AI317" s="134">
        <f t="shared" si="176"/>
        <v>0</v>
      </c>
      <c r="AJ317" s="134">
        <f t="shared" si="176"/>
        <v>0</v>
      </c>
      <c r="AK317" s="134">
        <f t="shared" si="176"/>
        <v>0</v>
      </c>
      <c r="AL317" s="134">
        <f t="shared" si="176"/>
        <v>0</v>
      </c>
      <c r="AM317" s="134">
        <f t="shared" si="176"/>
        <v>0</v>
      </c>
    </row>
    <row r="318" spans="2:39" ht="24.9" customHeight="1">
      <c r="B318" s="135">
        <v>4211001</v>
      </c>
      <c r="C318" s="139" t="s">
        <v>248</v>
      </c>
      <c r="D318" s="137">
        <f>SUM(E318:AM318)</f>
        <v>0</v>
      </c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</row>
    <row r="319" spans="2:39" ht="24.9" customHeight="1">
      <c r="B319" s="135">
        <v>4211002</v>
      </c>
      <c r="C319" s="139" t="s">
        <v>249</v>
      </c>
      <c r="D319" s="137">
        <f>SUM(E319:AM319)</f>
        <v>0</v>
      </c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</row>
    <row r="320" spans="2:39" ht="24.9" customHeight="1">
      <c r="B320" s="140">
        <v>4211003</v>
      </c>
      <c r="C320" s="141" t="s">
        <v>548</v>
      </c>
      <c r="D320" s="137">
        <f>SUM(E320:AM320)</f>
        <v>0</v>
      </c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</row>
    <row r="321" spans="2:39" ht="24.9" customHeight="1">
      <c r="B321" s="132">
        <v>422</v>
      </c>
      <c r="C321" s="133" t="s">
        <v>250</v>
      </c>
      <c r="D321" s="134">
        <f t="shared" ref="D321:AM321" si="177">+D322</f>
        <v>0</v>
      </c>
      <c r="E321" s="134">
        <f t="shared" si="177"/>
        <v>0</v>
      </c>
      <c r="F321" s="134">
        <f t="shared" si="177"/>
        <v>0</v>
      </c>
      <c r="G321" s="134">
        <f t="shared" si="177"/>
        <v>0</v>
      </c>
      <c r="H321" s="134">
        <f t="shared" si="177"/>
        <v>0</v>
      </c>
      <c r="I321" s="134">
        <f t="shared" si="177"/>
        <v>0</v>
      </c>
      <c r="J321" s="134">
        <f t="shared" si="177"/>
        <v>0</v>
      </c>
      <c r="K321" s="134">
        <f t="shared" si="177"/>
        <v>0</v>
      </c>
      <c r="L321" s="134">
        <f t="shared" si="177"/>
        <v>0</v>
      </c>
      <c r="M321" s="134">
        <f t="shared" si="177"/>
        <v>0</v>
      </c>
      <c r="N321" s="134">
        <f t="shared" si="177"/>
        <v>0</v>
      </c>
      <c r="O321" s="134">
        <f t="shared" si="177"/>
        <v>0</v>
      </c>
      <c r="P321" s="134">
        <f t="shared" si="177"/>
        <v>0</v>
      </c>
      <c r="Q321" s="134">
        <f t="shared" si="177"/>
        <v>0</v>
      </c>
      <c r="R321" s="134">
        <f t="shared" si="177"/>
        <v>0</v>
      </c>
      <c r="S321" s="134">
        <f t="shared" si="177"/>
        <v>0</v>
      </c>
      <c r="T321" s="134">
        <f t="shared" si="177"/>
        <v>0</v>
      </c>
      <c r="U321" s="134">
        <f t="shared" si="177"/>
        <v>0</v>
      </c>
      <c r="V321" s="134">
        <f t="shared" si="177"/>
        <v>0</v>
      </c>
      <c r="W321" s="134">
        <f t="shared" si="177"/>
        <v>0</v>
      </c>
      <c r="X321" s="134">
        <f t="shared" si="177"/>
        <v>0</v>
      </c>
      <c r="Y321" s="134">
        <f t="shared" si="177"/>
        <v>0</v>
      </c>
      <c r="Z321" s="134">
        <f t="shared" si="177"/>
        <v>0</v>
      </c>
      <c r="AA321" s="134">
        <f t="shared" si="177"/>
        <v>0</v>
      </c>
      <c r="AB321" s="134">
        <f t="shared" si="177"/>
        <v>0</v>
      </c>
      <c r="AC321" s="134">
        <f t="shared" si="177"/>
        <v>0</v>
      </c>
      <c r="AD321" s="134">
        <f t="shared" si="177"/>
        <v>0</v>
      </c>
      <c r="AE321" s="134">
        <f t="shared" si="177"/>
        <v>0</v>
      </c>
      <c r="AF321" s="134">
        <f t="shared" si="177"/>
        <v>0</v>
      </c>
      <c r="AG321" s="134">
        <f t="shared" si="177"/>
        <v>0</v>
      </c>
      <c r="AH321" s="134">
        <f t="shared" si="177"/>
        <v>0</v>
      </c>
      <c r="AI321" s="134">
        <f t="shared" si="177"/>
        <v>0</v>
      </c>
      <c r="AJ321" s="134">
        <f t="shared" si="177"/>
        <v>0</v>
      </c>
      <c r="AK321" s="134">
        <f t="shared" si="177"/>
        <v>0</v>
      </c>
      <c r="AL321" s="134">
        <f t="shared" si="177"/>
        <v>0</v>
      </c>
      <c r="AM321" s="134">
        <f t="shared" si="177"/>
        <v>0</v>
      </c>
    </row>
    <row r="322" spans="2:39" ht="24.9" customHeight="1">
      <c r="B322" s="140">
        <v>4221001</v>
      </c>
      <c r="C322" s="141" t="s">
        <v>251</v>
      </c>
      <c r="D322" s="137">
        <f>SUM(E322:AM322)</f>
        <v>0</v>
      </c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</row>
    <row r="323" spans="2:39" ht="24.9" customHeight="1">
      <c r="B323" s="132">
        <v>423</v>
      </c>
      <c r="C323" s="133" t="s">
        <v>252</v>
      </c>
      <c r="D323" s="134">
        <f>SUM(D324:D327)</f>
        <v>0</v>
      </c>
      <c r="E323" s="134">
        <f>SUM(E324:E327)</f>
        <v>0</v>
      </c>
      <c r="F323" s="134">
        <f>SUM(F324:F327)</f>
        <v>0</v>
      </c>
      <c r="G323" s="134">
        <f t="shared" ref="G323:AM323" si="178">SUM(G324:G327)</f>
        <v>0</v>
      </c>
      <c r="H323" s="134">
        <f t="shared" si="178"/>
        <v>0</v>
      </c>
      <c r="I323" s="134">
        <f t="shared" si="178"/>
        <v>0</v>
      </c>
      <c r="J323" s="134">
        <f t="shared" si="178"/>
        <v>0</v>
      </c>
      <c r="K323" s="134">
        <f t="shared" si="178"/>
        <v>0</v>
      </c>
      <c r="L323" s="134">
        <f t="shared" si="178"/>
        <v>0</v>
      </c>
      <c r="M323" s="134">
        <f t="shared" si="178"/>
        <v>0</v>
      </c>
      <c r="N323" s="134">
        <f t="shared" si="178"/>
        <v>0</v>
      </c>
      <c r="O323" s="134">
        <f t="shared" si="178"/>
        <v>0</v>
      </c>
      <c r="P323" s="134">
        <f t="shared" si="178"/>
        <v>0</v>
      </c>
      <c r="Q323" s="134">
        <f t="shared" si="178"/>
        <v>0</v>
      </c>
      <c r="R323" s="134">
        <f t="shared" si="178"/>
        <v>0</v>
      </c>
      <c r="S323" s="134">
        <f t="shared" si="178"/>
        <v>0</v>
      </c>
      <c r="T323" s="134">
        <f t="shared" si="178"/>
        <v>0</v>
      </c>
      <c r="U323" s="134">
        <f t="shared" si="178"/>
        <v>0</v>
      </c>
      <c r="V323" s="134">
        <f t="shared" si="178"/>
        <v>0</v>
      </c>
      <c r="W323" s="134">
        <f t="shared" si="178"/>
        <v>0</v>
      </c>
      <c r="X323" s="134">
        <f t="shared" si="178"/>
        <v>0</v>
      </c>
      <c r="Y323" s="134">
        <f t="shared" si="178"/>
        <v>0</v>
      </c>
      <c r="Z323" s="134">
        <f t="shared" si="178"/>
        <v>0</v>
      </c>
      <c r="AA323" s="134">
        <f t="shared" si="178"/>
        <v>0</v>
      </c>
      <c r="AB323" s="134">
        <f t="shared" si="178"/>
        <v>0</v>
      </c>
      <c r="AC323" s="134">
        <f t="shared" si="178"/>
        <v>0</v>
      </c>
      <c r="AD323" s="134">
        <f t="shared" si="178"/>
        <v>0</v>
      </c>
      <c r="AE323" s="134">
        <f t="shared" si="178"/>
        <v>0</v>
      </c>
      <c r="AF323" s="134">
        <f t="shared" si="178"/>
        <v>0</v>
      </c>
      <c r="AG323" s="134">
        <f t="shared" si="178"/>
        <v>0</v>
      </c>
      <c r="AH323" s="134">
        <f t="shared" si="178"/>
        <v>0</v>
      </c>
      <c r="AI323" s="134">
        <f t="shared" si="178"/>
        <v>0</v>
      </c>
      <c r="AJ323" s="134">
        <f t="shared" si="178"/>
        <v>0</v>
      </c>
      <c r="AK323" s="134">
        <f t="shared" si="178"/>
        <v>0</v>
      </c>
      <c r="AL323" s="134">
        <f t="shared" si="178"/>
        <v>0</v>
      </c>
      <c r="AM323" s="134">
        <f t="shared" si="178"/>
        <v>0</v>
      </c>
    </row>
    <row r="324" spans="2:39" ht="24.9" customHeight="1">
      <c r="B324" s="135">
        <v>4231001</v>
      </c>
      <c r="C324" s="139" t="s">
        <v>253</v>
      </c>
      <c r="D324" s="137">
        <f>SUM(E324:AM324)</f>
        <v>0</v>
      </c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</row>
    <row r="325" spans="2:39" ht="24.9" customHeight="1">
      <c r="B325" s="149">
        <v>4231002</v>
      </c>
      <c r="C325" s="150" t="s">
        <v>254</v>
      </c>
      <c r="D325" s="137">
        <f>SUM(E325:AM325)</f>
        <v>0</v>
      </c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</row>
    <row r="326" spans="2:39" ht="24.9" customHeight="1">
      <c r="B326" s="149">
        <v>4231003</v>
      </c>
      <c r="C326" s="150" t="s">
        <v>255</v>
      </c>
      <c r="D326" s="137">
        <f>SUM(E326:AM326)</f>
        <v>0</v>
      </c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</row>
    <row r="327" spans="2:39" ht="24.9" customHeight="1">
      <c r="B327" s="151">
        <v>4231004</v>
      </c>
      <c r="C327" s="152" t="s">
        <v>549</v>
      </c>
      <c r="D327" s="153">
        <f>SUM(E327:AM327)</f>
        <v>0</v>
      </c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</row>
    <row r="328" spans="2:39" ht="24.9" customHeight="1">
      <c r="B328" s="154">
        <v>424</v>
      </c>
      <c r="C328" s="155" t="s">
        <v>256</v>
      </c>
      <c r="D328" s="134">
        <f>SUM(D329:D332)</f>
        <v>0</v>
      </c>
      <c r="E328" s="134">
        <f>SUM(E329:E332)</f>
        <v>0</v>
      </c>
      <c r="F328" s="134">
        <f>SUM(F329:F332)</f>
        <v>0</v>
      </c>
      <c r="G328" s="134">
        <f t="shared" ref="G328:AM328" si="179">SUM(G329:G332)</f>
        <v>0</v>
      </c>
      <c r="H328" s="134">
        <f t="shared" si="179"/>
        <v>0</v>
      </c>
      <c r="I328" s="134">
        <f t="shared" si="179"/>
        <v>0</v>
      </c>
      <c r="J328" s="134">
        <f t="shared" si="179"/>
        <v>0</v>
      </c>
      <c r="K328" s="134">
        <f t="shared" si="179"/>
        <v>0</v>
      </c>
      <c r="L328" s="134">
        <f t="shared" si="179"/>
        <v>0</v>
      </c>
      <c r="M328" s="134">
        <f t="shared" si="179"/>
        <v>0</v>
      </c>
      <c r="N328" s="134">
        <f t="shared" si="179"/>
        <v>0</v>
      </c>
      <c r="O328" s="134">
        <f t="shared" si="179"/>
        <v>0</v>
      </c>
      <c r="P328" s="134">
        <f t="shared" si="179"/>
        <v>0</v>
      </c>
      <c r="Q328" s="134">
        <f t="shared" si="179"/>
        <v>0</v>
      </c>
      <c r="R328" s="134">
        <f t="shared" si="179"/>
        <v>0</v>
      </c>
      <c r="S328" s="134">
        <f t="shared" si="179"/>
        <v>0</v>
      </c>
      <c r="T328" s="134">
        <f t="shared" si="179"/>
        <v>0</v>
      </c>
      <c r="U328" s="134">
        <f t="shared" si="179"/>
        <v>0</v>
      </c>
      <c r="V328" s="134">
        <f t="shared" si="179"/>
        <v>0</v>
      </c>
      <c r="W328" s="134">
        <f t="shared" si="179"/>
        <v>0</v>
      </c>
      <c r="X328" s="134">
        <f t="shared" si="179"/>
        <v>0</v>
      </c>
      <c r="Y328" s="134">
        <f t="shared" si="179"/>
        <v>0</v>
      </c>
      <c r="Z328" s="134">
        <f t="shared" si="179"/>
        <v>0</v>
      </c>
      <c r="AA328" s="134">
        <f t="shared" si="179"/>
        <v>0</v>
      </c>
      <c r="AB328" s="134">
        <f t="shared" si="179"/>
        <v>0</v>
      </c>
      <c r="AC328" s="134">
        <f t="shared" si="179"/>
        <v>0</v>
      </c>
      <c r="AD328" s="134">
        <f t="shared" si="179"/>
        <v>0</v>
      </c>
      <c r="AE328" s="134">
        <f t="shared" si="179"/>
        <v>0</v>
      </c>
      <c r="AF328" s="134">
        <f t="shared" si="179"/>
        <v>0</v>
      </c>
      <c r="AG328" s="134">
        <f t="shared" si="179"/>
        <v>0</v>
      </c>
      <c r="AH328" s="134">
        <f t="shared" si="179"/>
        <v>0</v>
      </c>
      <c r="AI328" s="134">
        <f t="shared" si="179"/>
        <v>0</v>
      </c>
      <c r="AJ328" s="134">
        <f t="shared" si="179"/>
        <v>0</v>
      </c>
      <c r="AK328" s="134">
        <f t="shared" si="179"/>
        <v>0</v>
      </c>
      <c r="AL328" s="134">
        <f t="shared" si="179"/>
        <v>0</v>
      </c>
      <c r="AM328" s="134">
        <f t="shared" si="179"/>
        <v>0</v>
      </c>
    </row>
    <row r="329" spans="2:39" ht="24.9" customHeight="1">
      <c r="B329" s="156">
        <v>4241001</v>
      </c>
      <c r="C329" s="157" t="s">
        <v>257</v>
      </c>
      <c r="D329" s="137">
        <f>SUM(E329:AM329)</f>
        <v>0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</row>
    <row r="330" spans="2:39" ht="24.9" customHeight="1">
      <c r="B330" s="135">
        <v>4241002</v>
      </c>
      <c r="C330" s="139" t="s">
        <v>258</v>
      </c>
      <c r="D330" s="137">
        <f>SUM(E330:AM330)</f>
        <v>0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</row>
    <row r="331" spans="2:39" ht="24.9" customHeight="1">
      <c r="B331" s="135">
        <v>4241003</v>
      </c>
      <c r="C331" s="139" t="s">
        <v>259</v>
      </c>
      <c r="D331" s="137">
        <f>SUM(E331:AM331)</f>
        <v>0</v>
      </c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</row>
    <row r="332" spans="2:39" ht="24.9" customHeight="1">
      <c r="B332" s="140">
        <v>4241004</v>
      </c>
      <c r="C332" s="141" t="s">
        <v>260</v>
      </c>
      <c r="D332" s="137">
        <f>SUM(E332:AM332)</f>
        <v>0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</row>
    <row r="333" spans="2:39" ht="24.9" customHeight="1">
      <c r="B333" s="132">
        <v>425</v>
      </c>
      <c r="C333" s="133" t="s">
        <v>261</v>
      </c>
      <c r="D333" s="134">
        <f t="shared" ref="D333:AM333" si="180">+D334</f>
        <v>0</v>
      </c>
      <c r="E333" s="134">
        <f t="shared" si="180"/>
        <v>0</v>
      </c>
      <c r="F333" s="134">
        <f t="shared" si="180"/>
        <v>0</v>
      </c>
      <c r="G333" s="134">
        <f t="shared" si="180"/>
        <v>0</v>
      </c>
      <c r="H333" s="134">
        <f t="shared" si="180"/>
        <v>0</v>
      </c>
      <c r="I333" s="134">
        <f t="shared" si="180"/>
        <v>0</v>
      </c>
      <c r="J333" s="134">
        <f t="shared" si="180"/>
        <v>0</v>
      </c>
      <c r="K333" s="134">
        <f t="shared" si="180"/>
        <v>0</v>
      </c>
      <c r="L333" s="134">
        <f t="shared" si="180"/>
        <v>0</v>
      </c>
      <c r="M333" s="134">
        <f t="shared" si="180"/>
        <v>0</v>
      </c>
      <c r="N333" s="134">
        <f t="shared" si="180"/>
        <v>0</v>
      </c>
      <c r="O333" s="134">
        <f t="shared" si="180"/>
        <v>0</v>
      </c>
      <c r="P333" s="134">
        <f t="shared" si="180"/>
        <v>0</v>
      </c>
      <c r="Q333" s="134">
        <f t="shared" si="180"/>
        <v>0</v>
      </c>
      <c r="R333" s="134">
        <f t="shared" si="180"/>
        <v>0</v>
      </c>
      <c r="S333" s="134">
        <f t="shared" si="180"/>
        <v>0</v>
      </c>
      <c r="T333" s="134">
        <f t="shared" si="180"/>
        <v>0</v>
      </c>
      <c r="U333" s="134">
        <f t="shared" si="180"/>
        <v>0</v>
      </c>
      <c r="V333" s="134">
        <f t="shared" si="180"/>
        <v>0</v>
      </c>
      <c r="W333" s="134">
        <f t="shared" si="180"/>
        <v>0</v>
      </c>
      <c r="X333" s="134">
        <f t="shared" si="180"/>
        <v>0</v>
      </c>
      <c r="Y333" s="134">
        <f t="shared" si="180"/>
        <v>0</v>
      </c>
      <c r="Z333" s="134">
        <f t="shared" si="180"/>
        <v>0</v>
      </c>
      <c r="AA333" s="134">
        <f t="shared" si="180"/>
        <v>0</v>
      </c>
      <c r="AB333" s="134">
        <f t="shared" si="180"/>
        <v>0</v>
      </c>
      <c r="AC333" s="134">
        <f t="shared" si="180"/>
        <v>0</v>
      </c>
      <c r="AD333" s="134">
        <f t="shared" si="180"/>
        <v>0</v>
      </c>
      <c r="AE333" s="134">
        <f t="shared" si="180"/>
        <v>0</v>
      </c>
      <c r="AF333" s="134">
        <f t="shared" si="180"/>
        <v>0</v>
      </c>
      <c r="AG333" s="134">
        <f t="shared" si="180"/>
        <v>0</v>
      </c>
      <c r="AH333" s="134">
        <f t="shared" si="180"/>
        <v>0</v>
      </c>
      <c r="AI333" s="134">
        <f t="shared" si="180"/>
        <v>0</v>
      </c>
      <c r="AJ333" s="134">
        <f t="shared" si="180"/>
        <v>0</v>
      </c>
      <c r="AK333" s="134">
        <f t="shared" si="180"/>
        <v>0</v>
      </c>
      <c r="AL333" s="134">
        <f t="shared" si="180"/>
        <v>0</v>
      </c>
      <c r="AM333" s="134">
        <f t="shared" si="180"/>
        <v>0</v>
      </c>
    </row>
    <row r="334" spans="2:39" ht="24.9" customHeight="1">
      <c r="B334" s="140">
        <v>4251001</v>
      </c>
      <c r="C334" s="141" t="s">
        <v>262</v>
      </c>
      <c r="D334" s="137">
        <f>SUM(E334:AM334)</f>
        <v>0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</row>
    <row r="335" spans="2:39" ht="24.9" customHeight="1">
      <c r="B335" s="129">
        <v>426</v>
      </c>
      <c r="C335" s="130" t="s">
        <v>263</v>
      </c>
      <c r="D335" s="131">
        <f>SUM(D336,D341)</f>
        <v>0</v>
      </c>
      <c r="E335" s="131">
        <f>SUM(E336,E341)</f>
        <v>0</v>
      </c>
      <c r="F335" s="131">
        <f>SUM(F336,F341)</f>
        <v>0</v>
      </c>
      <c r="G335" s="131">
        <f t="shared" ref="G335:AM335" si="181">SUM(G336,G341)</f>
        <v>0</v>
      </c>
      <c r="H335" s="131">
        <f t="shared" si="181"/>
        <v>0</v>
      </c>
      <c r="I335" s="131">
        <f t="shared" si="181"/>
        <v>0</v>
      </c>
      <c r="J335" s="131">
        <f t="shared" si="181"/>
        <v>0</v>
      </c>
      <c r="K335" s="131">
        <f t="shared" si="181"/>
        <v>0</v>
      </c>
      <c r="L335" s="131">
        <f t="shared" si="181"/>
        <v>0</v>
      </c>
      <c r="M335" s="131">
        <f t="shared" si="181"/>
        <v>0</v>
      </c>
      <c r="N335" s="131">
        <f t="shared" si="181"/>
        <v>0</v>
      </c>
      <c r="O335" s="131">
        <f t="shared" si="181"/>
        <v>0</v>
      </c>
      <c r="P335" s="131">
        <f t="shared" si="181"/>
        <v>0</v>
      </c>
      <c r="Q335" s="131">
        <f t="shared" si="181"/>
        <v>0</v>
      </c>
      <c r="R335" s="131">
        <f t="shared" si="181"/>
        <v>0</v>
      </c>
      <c r="S335" s="131">
        <f t="shared" si="181"/>
        <v>0</v>
      </c>
      <c r="T335" s="131">
        <f t="shared" si="181"/>
        <v>0</v>
      </c>
      <c r="U335" s="131">
        <f t="shared" si="181"/>
        <v>0</v>
      </c>
      <c r="V335" s="131">
        <f t="shared" si="181"/>
        <v>0</v>
      </c>
      <c r="W335" s="131">
        <f t="shared" si="181"/>
        <v>0</v>
      </c>
      <c r="X335" s="131">
        <f t="shared" si="181"/>
        <v>0</v>
      </c>
      <c r="Y335" s="131">
        <f t="shared" si="181"/>
        <v>0</v>
      </c>
      <c r="Z335" s="131">
        <f t="shared" si="181"/>
        <v>0</v>
      </c>
      <c r="AA335" s="131">
        <f t="shared" si="181"/>
        <v>0</v>
      </c>
      <c r="AB335" s="131">
        <f t="shared" si="181"/>
        <v>0</v>
      </c>
      <c r="AC335" s="131">
        <f t="shared" si="181"/>
        <v>0</v>
      </c>
      <c r="AD335" s="131">
        <f t="shared" si="181"/>
        <v>0</v>
      </c>
      <c r="AE335" s="131">
        <f t="shared" si="181"/>
        <v>0</v>
      </c>
      <c r="AF335" s="131">
        <f t="shared" si="181"/>
        <v>0</v>
      </c>
      <c r="AG335" s="131">
        <f t="shared" si="181"/>
        <v>0</v>
      </c>
      <c r="AH335" s="131">
        <f t="shared" si="181"/>
        <v>0</v>
      </c>
      <c r="AI335" s="131">
        <f t="shared" si="181"/>
        <v>0</v>
      </c>
      <c r="AJ335" s="131">
        <f t="shared" si="181"/>
        <v>0</v>
      </c>
      <c r="AK335" s="131">
        <f t="shared" si="181"/>
        <v>0</v>
      </c>
      <c r="AL335" s="131">
        <f t="shared" si="181"/>
        <v>0</v>
      </c>
      <c r="AM335" s="131">
        <f t="shared" si="181"/>
        <v>0</v>
      </c>
    </row>
    <row r="336" spans="2:39" ht="24.9" customHeight="1">
      <c r="B336" s="132">
        <v>4261</v>
      </c>
      <c r="C336" s="133" t="s">
        <v>264</v>
      </c>
      <c r="D336" s="134">
        <f>SUM(D337:D340)</f>
        <v>0</v>
      </c>
      <c r="E336" s="134">
        <f>SUM(E337:E340)</f>
        <v>0</v>
      </c>
      <c r="F336" s="134">
        <f>SUM(F337:F340)</f>
        <v>0</v>
      </c>
      <c r="G336" s="134">
        <f t="shared" ref="G336:AM336" si="182">SUM(G337:G340)</f>
        <v>0</v>
      </c>
      <c r="H336" s="134">
        <f t="shared" si="182"/>
        <v>0</v>
      </c>
      <c r="I336" s="134">
        <f t="shared" si="182"/>
        <v>0</v>
      </c>
      <c r="J336" s="134">
        <f t="shared" si="182"/>
        <v>0</v>
      </c>
      <c r="K336" s="134">
        <f t="shared" si="182"/>
        <v>0</v>
      </c>
      <c r="L336" s="134">
        <f t="shared" si="182"/>
        <v>0</v>
      </c>
      <c r="M336" s="134">
        <f t="shared" si="182"/>
        <v>0</v>
      </c>
      <c r="N336" s="134">
        <f t="shared" si="182"/>
        <v>0</v>
      </c>
      <c r="O336" s="134">
        <f t="shared" si="182"/>
        <v>0</v>
      </c>
      <c r="P336" s="134">
        <f t="shared" si="182"/>
        <v>0</v>
      </c>
      <c r="Q336" s="134">
        <f t="shared" si="182"/>
        <v>0</v>
      </c>
      <c r="R336" s="134">
        <f t="shared" si="182"/>
        <v>0</v>
      </c>
      <c r="S336" s="134">
        <f t="shared" si="182"/>
        <v>0</v>
      </c>
      <c r="T336" s="134">
        <f t="shared" si="182"/>
        <v>0</v>
      </c>
      <c r="U336" s="134">
        <f t="shared" si="182"/>
        <v>0</v>
      </c>
      <c r="V336" s="134">
        <f t="shared" si="182"/>
        <v>0</v>
      </c>
      <c r="W336" s="134">
        <f t="shared" si="182"/>
        <v>0</v>
      </c>
      <c r="X336" s="134">
        <f t="shared" si="182"/>
        <v>0</v>
      </c>
      <c r="Y336" s="134">
        <f t="shared" si="182"/>
        <v>0</v>
      </c>
      <c r="Z336" s="134">
        <f t="shared" si="182"/>
        <v>0</v>
      </c>
      <c r="AA336" s="134">
        <f t="shared" si="182"/>
        <v>0</v>
      </c>
      <c r="AB336" s="134">
        <f t="shared" si="182"/>
        <v>0</v>
      </c>
      <c r="AC336" s="134">
        <f t="shared" si="182"/>
        <v>0</v>
      </c>
      <c r="AD336" s="134">
        <f t="shared" si="182"/>
        <v>0</v>
      </c>
      <c r="AE336" s="134">
        <f t="shared" si="182"/>
        <v>0</v>
      </c>
      <c r="AF336" s="134">
        <f t="shared" si="182"/>
        <v>0</v>
      </c>
      <c r="AG336" s="134">
        <f t="shared" si="182"/>
        <v>0</v>
      </c>
      <c r="AH336" s="134">
        <f t="shared" si="182"/>
        <v>0</v>
      </c>
      <c r="AI336" s="134">
        <f t="shared" si="182"/>
        <v>0</v>
      </c>
      <c r="AJ336" s="134">
        <f t="shared" si="182"/>
        <v>0</v>
      </c>
      <c r="AK336" s="134">
        <f t="shared" si="182"/>
        <v>0</v>
      </c>
      <c r="AL336" s="134">
        <f t="shared" si="182"/>
        <v>0</v>
      </c>
      <c r="AM336" s="134">
        <f t="shared" si="182"/>
        <v>0</v>
      </c>
    </row>
    <row r="337" spans="2:39" ht="24.9" customHeight="1">
      <c r="B337" s="135">
        <v>4261001</v>
      </c>
      <c r="C337" s="139" t="s">
        <v>265</v>
      </c>
      <c r="D337" s="137">
        <f>SUM(E337:AM337)</f>
        <v>0</v>
      </c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</row>
    <row r="338" spans="2:39" ht="24.9" customHeight="1">
      <c r="B338" s="135">
        <v>4261002</v>
      </c>
      <c r="C338" s="139" t="s">
        <v>266</v>
      </c>
      <c r="D338" s="137">
        <f>SUM(E338:AM338)</f>
        <v>0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</row>
    <row r="339" spans="2:39" ht="24.9" customHeight="1">
      <c r="B339" s="135">
        <v>4261003</v>
      </c>
      <c r="C339" s="139" t="s">
        <v>267</v>
      </c>
      <c r="D339" s="137">
        <f>SUM(E339:AM339)</f>
        <v>0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</row>
    <row r="340" spans="2:39" ht="24.9" customHeight="1">
      <c r="B340" s="140">
        <v>4261004</v>
      </c>
      <c r="C340" s="141" t="s">
        <v>268</v>
      </c>
      <c r="D340" s="137">
        <f>SUM(E340:AM340)</f>
        <v>0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</row>
    <row r="341" spans="2:39" ht="24.9" customHeight="1">
      <c r="B341" s="132">
        <v>4262</v>
      </c>
      <c r="C341" s="133" t="s">
        <v>269</v>
      </c>
      <c r="D341" s="134">
        <f>+D342+D343</f>
        <v>0</v>
      </c>
      <c r="E341" s="134">
        <f t="shared" ref="E341:AM341" si="183">+E342+E343</f>
        <v>0</v>
      </c>
      <c r="F341" s="134">
        <f t="shared" si="183"/>
        <v>0</v>
      </c>
      <c r="G341" s="134">
        <f t="shared" si="183"/>
        <v>0</v>
      </c>
      <c r="H341" s="134">
        <f t="shared" si="183"/>
        <v>0</v>
      </c>
      <c r="I341" s="134">
        <f t="shared" si="183"/>
        <v>0</v>
      </c>
      <c r="J341" s="134">
        <f t="shared" si="183"/>
        <v>0</v>
      </c>
      <c r="K341" s="134">
        <f t="shared" si="183"/>
        <v>0</v>
      </c>
      <c r="L341" s="134">
        <f t="shared" si="183"/>
        <v>0</v>
      </c>
      <c r="M341" s="134">
        <f t="shared" si="183"/>
        <v>0</v>
      </c>
      <c r="N341" s="134">
        <f t="shared" si="183"/>
        <v>0</v>
      </c>
      <c r="O341" s="134">
        <f t="shared" si="183"/>
        <v>0</v>
      </c>
      <c r="P341" s="134">
        <f t="shared" si="183"/>
        <v>0</v>
      </c>
      <c r="Q341" s="134">
        <f t="shared" si="183"/>
        <v>0</v>
      </c>
      <c r="R341" s="134">
        <f t="shared" si="183"/>
        <v>0</v>
      </c>
      <c r="S341" s="134">
        <f t="shared" si="183"/>
        <v>0</v>
      </c>
      <c r="T341" s="134">
        <f t="shared" si="183"/>
        <v>0</v>
      </c>
      <c r="U341" s="134">
        <f t="shared" si="183"/>
        <v>0</v>
      </c>
      <c r="V341" s="134">
        <f t="shared" si="183"/>
        <v>0</v>
      </c>
      <c r="W341" s="134">
        <f t="shared" si="183"/>
        <v>0</v>
      </c>
      <c r="X341" s="134">
        <f t="shared" si="183"/>
        <v>0</v>
      </c>
      <c r="Y341" s="134">
        <f t="shared" si="183"/>
        <v>0</v>
      </c>
      <c r="Z341" s="134">
        <f t="shared" si="183"/>
        <v>0</v>
      </c>
      <c r="AA341" s="134">
        <f t="shared" si="183"/>
        <v>0</v>
      </c>
      <c r="AB341" s="134">
        <f t="shared" si="183"/>
        <v>0</v>
      </c>
      <c r="AC341" s="134">
        <f t="shared" si="183"/>
        <v>0</v>
      </c>
      <c r="AD341" s="134">
        <f t="shared" si="183"/>
        <v>0</v>
      </c>
      <c r="AE341" s="134">
        <f t="shared" si="183"/>
        <v>0</v>
      </c>
      <c r="AF341" s="134">
        <f t="shared" si="183"/>
        <v>0</v>
      </c>
      <c r="AG341" s="134">
        <f t="shared" si="183"/>
        <v>0</v>
      </c>
      <c r="AH341" s="134">
        <f t="shared" si="183"/>
        <v>0</v>
      </c>
      <c r="AI341" s="134">
        <f t="shared" si="183"/>
        <v>0</v>
      </c>
      <c r="AJ341" s="134">
        <f t="shared" si="183"/>
        <v>0</v>
      </c>
      <c r="AK341" s="134">
        <f t="shared" si="183"/>
        <v>0</v>
      </c>
      <c r="AL341" s="134">
        <f t="shared" si="183"/>
        <v>0</v>
      </c>
      <c r="AM341" s="134">
        <f t="shared" si="183"/>
        <v>0</v>
      </c>
    </row>
    <row r="342" spans="2:39" ht="24.9" customHeight="1">
      <c r="B342" s="140">
        <v>4262001</v>
      </c>
      <c r="C342" s="141" t="s">
        <v>270</v>
      </c>
      <c r="D342" s="137">
        <f>SUM(E342:AM342)</f>
        <v>0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</row>
    <row r="343" spans="2:39" ht="24.9" customHeight="1">
      <c r="B343" s="140">
        <v>4262002</v>
      </c>
      <c r="C343" s="141" t="s">
        <v>735</v>
      </c>
      <c r="D343" s="228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</row>
    <row r="344" spans="2:39" ht="24.9" customHeight="1">
      <c r="B344" s="132">
        <v>427</v>
      </c>
      <c r="C344" s="133" t="s">
        <v>271</v>
      </c>
      <c r="D344" s="134">
        <f>+D345+D346</f>
        <v>0</v>
      </c>
      <c r="E344" s="134">
        <f>+E345+E346</f>
        <v>0</v>
      </c>
      <c r="F344" s="134">
        <f>+F345+F346</f>
        <v>0</v>
      </c>
      <c r="G344" s="134">
        <f t="shared" ref="G344:AM344" si="184">+G345+G346</f>
        <v>0</v>
      </c>
      <c r="H344" s="134">
        <f t="shared" si="184"/>
        <v>0</v>
      </c>
      <c r="I344" s="134">
        <f t="shared" si="184"/>
        <v>0</v>
      </c>
      <c r="J344" s="134">
        <f t="shared" si="184"/>
        <v>0</v>
      </c>
      <c r="K344" s="134">
        <f t="shared" si="184"/>
        <v>0</v>
      </c>
      <c r="L344" s="134">
        <f t="shared" si="184"/>
        <v>0</v>
      </c>
      <c r="M344" s="134">
        <f t="shared" si="184"/>
        <v>0</v>
      </c>
      <c r="N344" s="134">
        <f t="shared" si="184"/>
        <v>0</v>
      </c>
      <c r="O344" s="134">
        <f t="shared" si="184"/>
        <v>0</v>
      </c>
      <c r="P344" s="134">
        <f t="shared" si="184"/>
        <v>0</v>
      </c>
      <c r="Q344" s="134">
        <f t="shared" si="184"/>
        <v>0</v>
      </c>
      <c r="R344" s="134">
        <f t="shared" si="184"/>
        <v>0</v>
      </c>
      <c r="S344" s="134">
        <f t="shared" si="184"/>
        <v>0</v>
      </c>
      <c r="T344" s="134">
        <f t="shared" si="184"/>
        <v>0</v>
      </c>
      <c r="U344" s="134">
        <f t="shared" si="184"/>
        <v>0</v>
      </c>
      <c r="V344" s="134">
        <f t="shared" si="184"/>
        <v>0</v>
      </c>
      <c r="W344" s="134">
        <f t="shared" si="184"/>
        <v>0</v>
      </c>
      <c r="X344" s="134">
        <f t="shared" si="184"/>
        <v>0</v>
      </c>
      <c r="Y344" s="134">
        <f t="shared" si="184"/>
        <v>0</v>
      </c>
      <c r="Z344" s="134">
        <f t="shared" si="184"/>
        <v>0</v>
      </c>
      <c r="AA344" s="134">
        <f t="shared" si="184"/>
        <v>0</v>
      </c>
      <c r="AB344" s="134">
        <f t="shared" si="184"/>
        <v>0</v>
      </c>
      <c r="AC344" s="134">
        <f t="shared" si="184"/>
        <v>0</v>
      </c>
      <c r="AD344" s="134">
        <f t="shared" si="184"/>
        <v>0</v>
      </c>
      <c r="AE344" s="134">
        <f t="shared" si="184"/>
        <v>0</v>
      </c>
      <c r="AF344" s="134">
        <f t="shared" si="184"/>
        <v>0</v>
      </c>
      <c r="AG344" s="134">
        <f t="shared" si="184"/>
        <v>0</v>
      </c>
      <c r="AH344" s="134">
        <f t="shared" si="184"/>
        <v>0</v>
      </c>
      <c r="AI344" s="134">
        <f t="shared" si="184"/>
        <v>0</v>
      </c>
      <c r="AJ344" s="134">
        <f t="shared" si="184"/>
        <v>0</v>
      </c>
      <c r="AK344" s="134">
        <f t="shared" si="184"/>
        <v>0</v>
      </c>
      <c r="AL344" s="134">
        <f t="shared" si="184"/>
        <v>0</v>
      </c>
      <c r="AM344" s="134">
        <f t="shared" si="184"/>
        <v>0</v>
      </c>
    </row>
    <row r="345" spans="2:39" ht="24.9" customHeight="1">
      <c r="B345" s="135">
        <v>4271001</v>
      </c>
      <c r="C345" s="139" t="s">
        <v>272</v>
      </c>
      <c r="D345" s="137">
        <f>SUM(E345:AM345)</f>
        <v>0</v>
      </c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</row>
    <row r="346" spans="2:39" ht="24.9" customHeight="1">
      <c r="B346" s="140">
        <v>4271002</v>
      </c>
      <c r="C346" s="141" t="s">
        <v>273</v>
      </c>
      <c r="D346" s="137">
        <f>SUM(E346:AM346)</f>
        <v>0</v>
      </c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</row>
    <row r="347" spans="2:39" ht="24.9" customHeight="1">
      <c r="B347" s="129">
        <v>428</v>
      </c>
      <c r="C347" s="130" t="s">
        <v>673</v>
      </c>
      <c r="D347" s="131">
        <f>+D348</f>
        <v>0</v>
      </c>
      <c r="E347" s="131">
        <f t="shared" ref="E347:AM347" si="185">+E348</f>
        <v>0</v>
      </c>
      <c r="F347" s="131">
        <f t="shared" si="185"/>
        <v>0</v>
      </c>
      <c r="G347" s="131">
        <f t="shared" si="185"/>
        <v>0</v>
      </c>
      <c r="H347" s="131">
        <f t="shared" si="185"/>
        <v>0</v>
      </c>
      <c r="I347" s="131">
        <f t="shared" si="185"/>
        <v>0</v>
      </c>
      <c r="J347" s="131">
        <f t="shared" si="185"/>
        <v>0</v>
      </c>
      <c r="K347" s="131">
        <f t="shared" si="185"/>
        <v>0</v>
      </c>
      <c r="L347" s="131">
        <f t="shared" si="185"/>
        <v>0</v>
      </c>
      <c r="M347" s="131">
        <f t="shared" si="185"/>
        <v>0</v>
      </c>
      <c r="N347" s="131">
        <f t="shared" si="185"/>
        <v>0</v>
      </c>
      <c r="O347" s="131">
        <f t="shared" si="185"/>
        <v>0</v>
      </c>
      <c r="P347" s="131">
        <f t="shared" si="185"/>
        <v>0</v>
      </c>
      <c r="Q347" s="131">
        <f t="shared" si="185"/>
        <v>0</v>
      </c>
      <c r="R347" s="131">
        <f t="shared" si="185"/>
        <v>0</v>
      </c>
      <c r="S347" s="131">
        <f t="shared" si="185"/>
        <v>0</v>
      </c>
      <c r="T347" s="131">
        <f t="shared" si="185"/>
        <v>0</v>
      </c>
      <c r="U347" s="131">
        <f t="shared" si="185"/>
        <v>0</v>
      </c>
      <c r="V347" s="131">
        <f t="shared" si="185"/>
        <v>0</v>
      </c>
      <c r="W347" s="131">
        <f t="shared" si="185"/>
        <v>0</v>
      </c>
      <c r="X347" s="131">
        <f t="shared" si="185"/>
        <v>0</v>
      </c>
      <c r="Y347" s="131">
        <f t="shared" si="185"/>
        <v>0</v>
      </c>
      <c r="Z347" s="131">
        <f t="shared" si="185"/>
        <v>0</v>
      </c>
      <c r="AA347" s="131">
        <f t="shared" si="185"/>
        <v>0</v>
      </c>
      <c r="AB347" s="131">
        <f t="shared" si="185"/>
        <v>0</v>
      </c>
      <c r="AC347" s="131">
        <f t="shared" si="185"/>
        <v>0</v>
      </c>
      <c r="AD347" s="131">
        <f t="shared" si="185"/>
        <v>0</v>
      </c>
      <c r="AE347" s="131">
        <f t="shared" si="185"/>
        <v>0</v>
      </c>
      <c r="AF347" s="131">
        <f t="shared" si="185"/>
        <v>0</v>
      </c>
      <c r="AG347" s="131">
        <f t="shared" si="185"/>
        <v>0</v>
      </c>
      <c r="AH347" s="131">
        <f t="shared" si="185"/>
        <v>0</v>
      </c>
      <c r="AI347" s="131">
        <f t="shared" si="185"/>
        <v>0</v>
      </c>
      <c r="AJ347" s="131">
        <f t="shared" si="185"/>
        <v>0</v>
      </c>
      <c r="AK347" s="131">
        <f t="shared" si="185"/>
        <v>0</v>
      </c>
      <c r="AL347" s="131">
        <f t="shared" si="185"/>
        <v>0</v>
      </c>
      <c r="AM347" s="131">
        <f t="shared" si="185"/>
        <v>0</v>
      </c>
    </row>
    <row r="348" spans="2:39" ht="24.9" customHeight="1">
      <c r="B348" s="265">
        <v>4281001</v>
      </c>
      <c r="C348" s="266" t="s">
        <v>581</v>
      </c>
      <c r="D348" s="137">
        <f>SUM(E348:AM348)</f>
        <v>0</v>
      </c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</row>
    <row r="349" spans="2:39" ht="24.9" customHeight="1">
      <c r="B349" s="129">
        <v>429</v>
      </c>
      <c r="C349" s="130" t="s">
        <v>274</v>
      </c>
      <c r="D349" s="131">
        <f>+D350+D356</f>
        <v>0</v>
      </c>
      <c r="E349" s="131">
        <f>+E350+E356</f>
        <v>0</v>
      </c>
      <c r="F349" s="131">
        <f>+F350+F356</f>
        <v>0</v>
      </c>
      <c r="G349" s="131">
        <f t="shared" ref="G349:AM349" si="186">+G350+G356</f>
        <v>0</v>
      </c>
      <c r="H349" s="131">
        <f t="shared" si="186"/>
        <v>0</v>
      </c>
      <c r="I349" s="131">
        <f t="shared" si="186"/>
        <v>0</v>
      </c>
      <c r="J349" s="131">
        <f t="shared" si="186"/>
        <v>0</v>
      </c>
      <c r="K349" s="131">
        <f t="shared" si="186"/>
        <v>0</v>
      </c>
      <c r="L349" s="131">
        <f t="shared" si="186"/>
        <v>0</v>
      </c>
      <c r="M349" s="131">
        <f t="shared" si="186"/>
        <v>0</v>
      </c>
      <c r="N349" s="131">
        <f t="shared" si="186"/>
        <v>0</v>
      </c>
      <c r="O349" s="131">
        <f t="shared" si="186"/>
        <v>0</v>
      </c>
      <c r="P349" s="131">
        <f t="shared" si="186"/>
        <v>0</v>
      </c>
      <c r="Q349" s="131">
        <f t="shared" si="186"/>
        <v>0</v>
      </c>
      <c r="R349" s="131">
        <f t="shared" si="186"/>
        <v>0</v>
      </c>
      <c r="S349" s="131">
        <f t="shared" si="186"/>
        <v>0</v>
      </c>
      <c r="T349" s="131">
        <f t="shared" si="186"/>
        <v>0</v>
      </c>
      <c r="U349" s="131">
        <f t="shared" si="186"/>
        <v>0</v>
      </c>
      <c r="V349" s="131">
        <f t="shared" si="186"/>
        <v>0</v>
      </c>
      <c r="W349" s="131">
        <f t="shared" si="186"/>
        <v>0</v>
      </c>
      <c r="X349" s="131">
        <f t="shared" si="186"/>
        <v>0</v>
      </c>
      <c r="Y349" s="131">
        <f t="shared" si="186"/>
        <v>0</v>
      </c>
      <c r="Z349" s="131">
        <f t="shared" si="186"/>
        <v>0</v>
      </c>
      <c r="AA349" s="131">
        <f t="shared" si="186"/>
        <v>0</v>
      </c>
      <c r="AB349" s="131">
        <f t="shared" si="186"/>
        <v>0</v>
      </c>
      <c r="AC349" s="131">
        <f t="shared" si="186"/>
        <v>0</v>
      </c>
      <c r="AD349" s="131">
        <f t="shared" si="186"/>
        <v>0</v>
      </c>
      <c r="AE349" s="131">
        <f t="shared" si="186"/>
        <v>0</v>
      </c>
      <c r="AF349" s="131">
        <f t="shared" si="186"/>
        <v>0</v>
      </c>
      <c r="AG349" s="131">
        <f t="shared" si="186"/>
        <v>0</v>
      </c>
      <c r="AH349" s="131">
        <f t="shared" si="186"/>
        <v>0</v>
      </c>
      <c r="AI349" s="131">
        <f t="shared" si="186"/>
        <v>0</v>
      </c>
      <c r="AJ349" s="131">
        <f t="shared" si="186"/>
        <v>0</v>
      </c>
      <c r="AK349" s="131">
        <f t="shared" si="186"/>
        <v>0</v>
      </c>
      <c r="AL349" s="131">
        <f t="shared" si="186"/>
        <v>0</v>
      </c>
      <c r="AM349" s="131">
        <f t="shared" si="186"/>
        <v>0</v>
      </c>
    </row>
    <row r="350" spans="2:39" ht="24.9" customHeight="1">
      <c r="B350" s="132">
        <v>4291</v>
      </c>
      <c r="C350" s="133" t="s">
        <v>275</v>
      </c>
      <c r="D350" s="134">
        <f>SUM(D351:D355)</f>
        <v>0</v>
      </c>
      <c r="E350" s="134">
        <f t="shared" ref="E350:AM350" si="187">SUM(E351:E355)</f>
        <v>0</v>
      </c>
      <c r="F350" s="134">
        <f t="shared" si="187"/>
        <v>0</v>
      </c>
      <c r="G350" s="134">
        <f t="shared" si="187"/>
        <v>0</v>
      </c>
      <c r="H350" s="134">
        <f t="shared" si="187"/>
        <v>0</v>
      </c>
      <c r="I350" s="134">
        <f t="shared" si="187"/>
        <v>0</v>
      </c>
      <c r="J350" s="134">
        <f t="shared" si="187"/>
        <v>0</v>
      </c>
      <c r="K350" s="134">
        <f t="shared" si="187"/>
        <v>0</v>
      </c>
      <c r="L350" s="134">
        <f t="shared" si="187"/>
        <v>0</v>
      </c>
      <c r="M350" s="134">
        <f t="shared" si="187"/>
        <v>0</v>
      </c>
      <c r="N350" s="134">
        <f t="shared" si="187"/>
        <v>0</v>
      </c>
      <c r="O350" s="134">
        <f t="shared" si="187"/>
        <v>0</v>
      </c>
      <c r="P350" s="134">
        <f t="shared" si="187"/>
        <v>0</v>
      </c>
      <c r="Q350" s="134">
        <f t="shared" si="187"/>
        <v>0</v>
      </c>
      <c r="R350" s="134">
        <f t="shared" si="187"/>
        <v>0</v>
      </c>
      <c r="S350" s="134">
        <f t="shared" si="187"/>
        <v>0</v>
      </c>
      <c r="T350" s="134">
        <f t="shared" si="187"/>
        <v>0</v>
      </c>
      <c r="U350" s="134">
        <f t="shared" si="187"/>
        <v>0</v>
      </c>
      <c r="V350" s="134">
        <f t="shared" si="187"/>
        <v>0</v>
      </c>
      <c r="W350" s="134">
        <f t="shared" si="187"/>
        <v>0</v>
      </c>
      <c r="X350" s="134">
        <f t="shared" si="187"/>
        <v>0</v>
      </c>
      <c r="Y350" s="134">
        <f t="shared" si="187"/>
        <v>0</v>
      </c>
      <c r="Z350" s="134">
        <f t="shared" si="187"/>
        <v>0</v>
      </c>
      <c r="AA350" s="134">
        <f t="shared" si="187"/>
        <v>0</v>
      </c>
      <c r="AB350" s="134">
        <f t="shared" si="187"/>
        <v>0</v>
      </c>
      <c r="AC350" s="134">
        <f t="shared" si="187"/>
        <v>0</v>
      </c>
      <c r="AD350" s="134">
        <f t="shared" si="187"/>
        <v>0</v>
      </c>
      <c r="AE350" s="134">
        <f t="shared" si="187"/>
        <v>0</v>
      </c>
      <c r="AF350" s="134">
        <f t="shared" si="187"/>
        <v>0</v>
      </c>
      <c r="AG350" s="134">
        <f t="shared" si="187"/>
        <v>0</v>
      </c>
      <c r="AH350" s="134">
        <f t="shared" si="187"/>
        <v>0</v>
      </c>
      <c r="AI350" s="134">
        <f t="shared" si="187"/>
        <v>0</v>
      </c>
      <c r="AJ350" s="134">
        <f t="shared" si="187"/>
        <v>0</v>
      </c>
      <c r="AK350" s="134">
        <f t="shared" si="187"/>
        <v>0</v>
      </c>
      <c r="AL350" s="134">
        <f t="shared" si="187"/>
        <v>0</v>
      </c>
      <c r="AM350" s="134">
        <f t="shared" si="187"/>
        <v>0</v>
      </c>
    </row>
    <row r="351" spans="2:39" ht="24.9" customHeight="1">
      <c r="B351" s="135">
        <v>4291001</v>
      </c>
      <c r="C351" s="139" t="s">
        <v>276</v>
      </c>
      <c r="D351" s="137">
        <f>SUM(E351:AM351)</f>
        <v>0</v>
      </c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</row>
    <row r="352" spans="2:39" ht="24.9" customHeight="1">
      <c r="B352" s="135">
        <v>4291003</v>
      </c>
      <c r="C352" s="139" t="s">
        <v>277</v>
      </c>
      <c r="D352" s="137">
        <f>SUM(E352:AM352)</f>
        <v>0</v>
      </c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</row>
    <row r="353" spans="2:39" ht="24.9" customHeight="1">
      <c r="B353" s="135">
        <v>4291004</v>
      </c>
      <c r="C353" s="139" t="s">
        <v>278</v>
      </c>
      <c r="D353" s="137">
        <f>SUM(E353:AM353)</f>
        <v>0</v>
      </c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</row>
    <row r="354" spans="2:39" ht="24.9" customHeight="1">
      <c r="B354" s="149">
        <v>4291005</v>
      </c>
      <c r="C354" s="150" t="s">
        <v>550</v>
      </c>
      <c r="D354" s="137">
        <f>SUM(E354:AM354)</f>
        <v>0</v>
      </c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</row>
    <row r="355" spans="2:39" ht="24.9" customHeight="1">
      <c r="B355" s="151">
        <v>4291007</v>
      </c>
      <c r="C355" s="267" t="s">
        <v>674</v>
      </c>
      <c r="D355" s="137">
        <f>SUM(E355:AM355)</f>
        <v>0</v>
      </c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</row>
    <row r="356" spans="2:39" ht="24.9" customHeight="1">
      <c r="B356" s="132">
        <v>4292</v>
      </c>
      <c r="C356" s="133" t="s">
        <v>279</v>
      </c>
      <c r="D356" s="134">
        <f t="shared" ref="D356:AM356" si="188">+D357</f>
        <v>0</v>
      </c>
      <c r="E356" s="134">
        <f t="shared" si="188"/>
        <v>0</v>
      </c>
      <c r="F356" s="134">
        <f t="shared" si="188"/>
        <v>0</v>
      </c>
      <c r="G356" s="134">
        <f t="shared" si="188"/>
        <v>0</v>
      </c>
      <c r="H356" s="134">
        <f t="shared" si="188"/>
        <v>0</v>
      </c>
      <c r="I356" s="134">
        <f t="shared" si="188"/>
        <v>0</v>
      </c>
      <c r="J356" s="134">
        <f t="shared" si="188"/>
        <v>0</v>
      </c>
      <c r="K356" s="134">
        <f t="shared" si="188"/>
        <v>0</v>
      </c>
      <c r="L356" s="134">
        <f t="shared" si="188"/>
        <v>0</v>
      </c>
      <c r="M356" s="134">
        <f t="shared" si="188"/>
        <v>0</v>
      </c>
      <c r="N356" s="134">
        <f t="shared" si="188"/>
        <v>0</v>
      </c>
      <c r="O356" s="134">
        <f t="shared" si="188"/>
        <v>0</v>
      </c>
      <c r="P356" s="134">
        <f t="shared" si="188"/>
        <v>0</v>
      </c>
      <c r="Q356" s="134">
        <f t="shared" si="188"/>
        <v>0</v>
      </c>
      <c r="R356" s="134">
        <f t="shared" si="188"/>
        <v>0</v>
      </c>
      <c r="S356" s="134">
        <f t="shared" si="188"/>
        <v>0</v>
      </c>
      <c r="T356" s="134">
        <f t="shared" si="188"/>
        <v>0</v>
      </c>
      <c r="U356" s="134">
        <f t="shared" si="188"/>
        <v>0</v>
      </c>
      <c r="V356" s="134">
        <f t="shared" si="188"/>
        <v>0</v>
      </c>
      <c r="W356" s="134">
        <f t="shared" si="188"/>
        <v>0</v>
      </c>
      <c r="X356" s="134">
        <f t="shared" si="188"/>
        <v>0</v>
      </c>
      <c r="Y356" s="134">
        <f t="shared" si="188"/>
        <v>0</v>
      </c>
      <c r="Z356" s="134">
        <f t="shared" si="188"/>
        <v>0</v>
      </c>
      <c r="AA356" s="134">
        <f t="shared" si="188"/>
        <v>0</v>
      </c>
      <c r="AB356" s="134">
        <f t="shared" si="188"/>
        <v>0</v>
      </c>
      <c r="AC356" s="134">
        <f t="shared" si="188"/>
        <v>0</v>
      </c>
      <c r="AD356" s="134">
        <f t="shared" si="188"/>
        <v>0</v>
      </c>
      <c r="AE356" s="134">
        <f t="shared" si="188"/>
        <v>0</v>
      </c>
      <c r="AF356" s="134">
        <f t="shared" si="188"/>
        <v>0</v>
      </c>
      <c r="AG356" s="134">
        <f t="shared" si="188"/>
        <v>0</v>
      </c>
      <c r="AH356" s="134">
        <f t="shared" si="188"/>
        <v>0</v>
      </c>
      <c r="AI356" s="134">
        <f t="shared" si="188"/>
        <v>0</v>
      </c>
      <c r="AJ356" s="134">
        <f t="shared" si="188"/>
        <v>0</v>
      </c>
      <c r="AK356" s="134">
        <f t="shared" si="188"/>
        <v>0</v>
      </c>
      <c r="AL356" s="134">
        <f t="shared" si="188"/>
        <v>0</v>
      </c>
      <c r="AM356" s="134">
        <f t="shared" si="188"/>
        <v>0</v>
      </c>
    </row>
    <row r="357" spans="2:39" ht="24.9" customHeight="1">
      <c r="B357" s="140">
        <v>4292001</v>
      </c>
      <c r="C357" s="141" t="s">
        <v>280</v>
      </c>
      <c r="D357" s="137">
        <f>SUM(E357:AM357)</f>
        <v>0</v>
      </c>
      <c r="E357" s="138">
        <f>+VLOOKUP($B$287:$B$593,'[4]2PL'!$B$274:$AM$568,4,0)</f>
        <v>0</v>
      </c>
      <c r="F357" s="138">
        <f>+VLOOKUP($B$287:$B$593,'[4]2PL'!$B$274:$AM$568,5,0)</f>
        <v>0</v>
      </c>
      <c r="G357" s="138">
        <f>+VLOOKUP($B$287:$B$593,'[4]2PL'!$B$274:$AM$568,6,0)</f>
        <v>0</v>
      </c>
      <c r="H357" s="138">
        <f>+VLOOKUP($B$287:$B$593,'[4]2PL'!$B$274:$AM$568,7,0)</f>
        <v>0</v>
      </c>
      <c r="I357" s="138">
        <f>+VLOOKUP($B$287:$B$593,'[4]2PL'!$B$274:$AM$568,8,0)</f>
        <v>0</v>
      </c>
      <c r="J357" s="138">
        <f>+VLOOKUP($B$287:$B$593,'[4]2PL'!$B$274:$AM$568,9,0)</f>
        <v>0</v>
      </c>
      <c r="K357" s="138">
        <f>+VLOOKUP($B$287:$B$593,'[4]2PL'!$B$274:$AM$568,10,0)</f>
        <v>0</v>
      </c>
      <c r="L357" s="138">
        <f>+VLOOKUP($B$287:$B$593,'[4]2PL'!$B$274:$AM$568,11,0)</f>
        <v>0</v>
      </c>
      <c r="M357" s="138">
        <f>+VLOOKUP($B$287:$B$593,'[4]2PL'!$B$274:$AM$568,12,0)</f>
        <v>0</v>
      </c>
      <c r="N357" s="138">
        <f>+VLOOKUP($B$287:$B$593,'[4]2PL'!$B$274:$AM$568,13,0)</f>
        <v>0</v>
      </c>
      <c r="O357" s="138">
        <f>+VLOOKUP($B$287:$B$593,'[4]2PL'!$B$274:$AM$568,14,0)</f>
        <v>0</v>
      </c>
      <c r="P357" s="138">
        <f>+VLOOKUP($B$287:$B$593,'[4]2PL'!$B$274:$AM$568,15,0)</f>
        <v>0</v>
      </c>
      <c r="Q357" s="138">
        <f>+VLOOKUP($B$287:$B$593,'[4]2PL'!$B$274:$AM$568,16,0)</f>
        <v>0</v>
      </c>
      <c r="R357" s="138">
        <f>+VLOOKUP($B$287:$B$593,'[4]2PL'!$B$274:$AM$568,17,0)</f>
        <v>0</v>
      </c>
      <c r="S357" s="138">
        <f>+VLOOKUP($B$287:$B$593,'[4]2PL'!$B$274:$AM$568,18,0)</f>
        <v>0</v>
      </c>
      <c r="T357" s="138">
        <f>+VLOOKUP($B$287:$B$593,'[4]2PL'!$B$274:$AM$568,19,0)</f>
        <v>0</v>
      </c>
      <c r="U357" s="138">
        <f>+VLOOKUP($B$287:$B$593,'[4]2PL'!$B$274:$AM$568,20,0)</f>
        <v>0</v>
      </c>
      <c r="V357" s="138">
        <f>+VLOOKUP($B$287:$B$593,'[4]2PL'!$B$274:$AM$568,21,0)</f>
        <v>0</v>
      </c>
      <c r="W357" s="138">
        <f>+VLOOKUP($B$287:$B$593,'[4]2PL'!$B$274:$AM$568,22,0)</f>
        <v>0</v>
      </c>
      <c r="X357" s="138">
        <f>+VLOOKUP($B$287:$B$593,'[4]2PL'!$B$274:$AM$568,23,0)</f>
        <v>0</v>
      </c>
      <c r="Y357" s="138">
        <f>+VLOOKUP($B$287:$B$593,'[4]2PL'!$B$274:$AM$568,24,0)</f>
        <v>0</v>
      </c>
      <c r="Z357" s="138">
        <f>+VLOOKUP($B$287:$B$593,'[4]2PL'!$B$274:$AM$568,25,0)</f>
        <v>0</v>
      </c>
      <c r="AA357" s="138">
        <f>+VLOOKUP($B$287:$B$593,'[4]2PL'!$B$274:$AM$568,26,0)</f>
        <v>0</v>
      </c>
      <c r="AB357" s="138">
        <f>+VLOOKUP($B$287:$B$593,'[4]2PL'!$B$274:$AM$568,27,0)</f>
        <v>0</v>
      </c>
      <c r="AC357" s="138">
        <f>+VLOOKUP($B$287:$B$593,'[4]2PL'!$B$274:$AM$568,28,0)</f>
        <v>0</v>
      </c>
      <c r="AD357" s="138">
        <f>+VLOOKUP($B$287:$B$593,'[4]2PL'!$B$274:$AM$568,29,0)</f>
        <v>0</v>
      </c>
      <c r="AE357" s="138">
        <f>+VLOOKUP($B$287:$B$593,'[4]2PL'!$B$274:$AM$568,30,0)</f>
        <v>0</v>
      </c>
      <c r="AF357" s="138">
        <f>+VLOOKUP($B$287:$B$593,'[4]2PL'!$B$274:$AM$568,31,0)</f>
        <v>0</v>
      </c>
      <c r="AG357" s="138">
        <f>+VLOOKUP($B$287:$B$593,'[4]2PL'!$B$274:$AM$568,32,0)</f>
        <v>0</v>
      </c>
      <c r="AH357" s="138">
        <f>+VLOOKUP($B$287:$B$593,'[4]2PL'!$B$274:$AM$568,33,0)</f>
        <v>0</v>
      </c>
      <c r="AI357" s="138">
        <f>+VLOOKUP($B$287:$B$593,'[4]2PL'!$B$274:$AM$568,34,0)</f>
        <v>0</v>
      </c>
      <c r="AJ357" s="138">
        <f>+VLOOKUP($B$287:$B$593,'[4]2PL'!$B$274:$AM$568,35,0)</f>
        <v>0</v>
      </c>
      <c r="AK357" s="138">
        <f>+VLOOKUP($B$287:$B$593,'[4]2PL'!$B$274:$AM$568,36,0)</f>
        <v>0</v>
      </c>
      <c r="AL357" s="138">
        <f>+VLOOKUP($B$287:$B$593,'[4]2PL'!$B$274:$AM$568,37,0)</f>
        <v>0</v>
      </c>
      <c r="AM357" s="138">
        <f>+VLOOKUP($B$287:$B$593,'[4]2PL'!$B$274:$AM$568,38,0)</f>
        <v>0</v>
      </c>
    </row>
    <row r="358" spans="2:39" ht="24.9" customHeight="1">
      <c r="B358" s="158">
        <v>5</v>
      </c>
      <c r="C358" s="159" t="s">
        <v>281</v>
      </c>
      <c r="D358" s="160">
        <f>+D359+D383+D400</f>
        <v>0</v>
      </c>
      <c r="E358" s="160">
        <f>+E359+E383+E400</f>
        <v>0</v>
      </c>
      <c r="F358" s="160">
        <f>+F359+F383+F400</f>
        <v>0</v>
      </c>
      <c r="G358" s="160">
        <f t="shared" ref="G358:AM358" si="189">+G359+G383+G400</f>
        <v>0</v>
      </c>
      <c r="H358" s="160">
        <f t="shared" si="189"/>
        <v>0</v>
      </c>
      <c r="I358" s="160">
        <f t="shared" si="189"/>
        <v>0</v>
      </c>
      <c r="J358" s="160">
        <f t="shared" si="189"/>
        <v>0</v>
      </c>
      <c r="K358" s="160">
        <f t="shared" si="189"/>
        <v>0</v>
      </c>
      <c r="L358" s="160">
        <f t="shared" si="189"/>
        <v>0</v>
      </c>
      <c r="M358" s="160">
        <f t="shared" si="189"/>
        <v>0</v>
      </c>
      <c r="N358" s="160">
        <f t="shared" si="189"/>
        <v>0</v>
      </c>
      <c r="O358" s="160">
        <f t="shared" si="189"/>
        <v>0</v>
      </c>
      <c r="P358" s="160">
        <f t="shared" si="189"/>
        <v>0</v>
      </c>
      <c r="Q358" s="160">
        <f t="shared" si="189"/>
        <v>0</v>
      </c>
      <c r="R358" s="160">
        <f t="shared" si="189"/>
        <v>0</v>
      </c>
      <c r="S358" s="160">
        <f t="shared" si="189"/>
        <v>0</v>
      </c>
      <c r="T358" s="160">
        <f t="shared" si="189"/>
        <v>0</v>
      </c>
      <c r="U358" s="160">
        <f t="shared" si="189"/>
        <v>0</v>
      </c>
      <c r="V358" s="160">
        <f t="shared" si="189"/>
        <v>0</v>
      </c>
      <c r="W358" s="160">
        <f t="shared" si="189"/>
        <v>0</v>
      </c>
      <c r="X358" s="160">
        <f t="shared" si="189"/>
        <v>0</v>
      </c>
      <c r="Y358" s="160">
        <f t="shared" si="189"/>
        <v>0</v>
      </c>
      <c r="Z358" s="160">
        <f t="shared" si="189"/>
        <v>0</v>
      </c>
      <c r="AA358" s="160">
        <f t="shared" si="189"/>
        <v>0</v>
      </c>
      <c r="AB358" s="160">
        <f t="shared" si="189"/>
        <v>0</v>
      </c>
      <c r="AC358" s="160">
        <f t="shared" si="189"/>
        <v>0</v>
      </c>
      <c r="AD358" s="160">
        <f t="shared" si="189"/>
        <v>0</v>
      </c>
      <c r="AE358" s="160">
        <f t="shared" si="189"/>
        <v>0</v>
      </c>
      <c r="AF358" s="160">
        <f t="shared" si="189"/>
        <v>0</v>
      </c>
      <c r="AG358" s="160">
        <f t="shared" si="189"/>
        <v>0</v>
      </c>
      <c r="AH358" s="160">
        <f t="shared" si="189"/>
        <v>0</v>
      </c>
      <c r="AI358" s="160">
        <f t="shared" si="189"/>
        <v>0</v>
      </c>
      <c r="AJ358" s="160">
        <f t="shared" si="189"/>
        <v>0</v>
      </c>
      <c r="AK358" s="160">
        <f t="shared" si="189"/>
        <v>0</v>
      </c>
      <c r="AL358" s="160">
        <f t="shared" si="189"/>
        <v>0</v>
      </c>
      <c r="AM358" s="160">
        <f t="shared" si="189"/>
        <v>0</v>
      </c>
    </row>
    <row r="359" spans="2:39" ht="24.9" customHeight="1">
      <c r="B359" s="158">
        <v>51</v>
      </c>
      <c r="C359" s="159" t="s">
        <v>282</v>
      </c>
      <c r="D359" s="160">
        <f>+D360+D370+D374+D378+D410</f>
        <v>0</v>
      </c>
      <c r="E359" s="160">
        <f t="shared" ref="E359:AM359" si="190">+E360+E370+E374+E378+E410</f>
        <v>0</v>
      </c>
      <c r="F359" s="160">
        <f t="shared" si="190"/>
        <v>0</v>
      </c>
      <c r="G359" s="160">
        <f t="shared" si="190"/>
        <v>0</v>
      </c>
      <c r="H359" s="160">
        <f t="shared" si="190"/>
        <v>0</v>
      </c>
      <c r="I359" s="160">
        <f t="shared" si="190"/>
        <v>0</v>
      </c>
      <c r="J359" s="160">
        <f t="shared" si="190"/>
        <v>0</v>
      </c>
      <c r="K359" s="160">
        <f t="shared" si="190"/>
        <v>0</v>
      </c>
      <c r="L359" s="160">
        <f t="shared" si="190"/>
        <v>0</v>
      </c>
      <c r="M359" s="160">
        <f t="shared" si="190"/>
        <v>0</v>
      </c>
      <c r="N359" s="160">
        <f t="shared" si="190"/>
        <v>0</v>
      </c>
      <c r="O359" s="160">
        <f t="shared" si="190"/>
        <v>0</v>
      </c>
      <c r="P359" s="160">
        <f t="shared" si="190"/>
        <v>0</v>
      </c>
      <c r="Q359" s="160">
        <f t="shared" si="190"/>
        <v>0</v>
      </c>
      <c r="R359" s="160">
        <f t="shared" si="190"/>
        <v>0</v>
      </c>
      <c r="S359" s="160">
        <f t="shared" si="190"/>
        <v>0</v>
      </c>
      <c r="T359" s="160">
        <f t="shared" si="190"/>
        <v>0</v>
      </c>
      <c r="U359" s="160">
        <f t="shared" si="190"/>
        <v>0</v>
      </c>
      <c r="V359" s="160">
        <f t="shared" si="190"/>
        <v>0</v>
      </c>
      <c r="W359" s="160">
        <f t="shared" si="190"/>
        <v>0</v>
      </c>
      <c r="X359" s="160">
        <f t="shared" si="190"/>
        <v>0</v>
      </c>
      <c r="Y359" s="160">
        <f t="shared" si="190"/>
        <v>0</v>
      </c>
      <c r="Z359" s="160">
        <f t="shared" si="190"/>
        <v>0</v>
      </c>
      <c r="AA359" s="160">
        <f t="shared" si="190"/>
        <v>0</v>
      </c>
      <c r="AB359" s="160">
        <f t="shared" si="190"/>
        <v>0</v>
      </c>
      <c r="AC359" s="160">
        <f t="shared" si="190"/>
        <v>0</v>
      </c>
      <c r="AD359" s="160">
        <f t="shared" si="190"/>
        <v>0</v>
      </c>
      <c r="AE359" s="160">
        <f t="shared" si="190"/>
        <v>0</v>
      </c>
      <c r="AF359" s="160">
        <f t="shared" si="190"/>
        <v>0</v>
      </c>
      <c r="AG359" s="160">
        <f t="shared" si="190"/>
        <v>0</v>
      </c>
      <c r="AH359" s="160">
        <f t="shared" si="190"/>
        <v>0</v>
      </c>
      <c r="AI359" s="160">
        <f t="shared" si="190"/>
        <v>0</v>
      </c>
      <c r="AJ359" s="160">
        <f t="shared" si="190"/>
        <v>0</v>
      </c>
      <c r="AK359" s="160">
        <f t="shared" si="190"/>
        <v>0</v>
      </c>
      <c r="AL359" s="160">
        <f t="shared" si="190"/>
        <v>0</v>
      </c>
      <c r="AM359" s="160">
        <f t="shared" si="190"/>
        <v>0</v>
      </c>
    </row>
    <row r="360" spans="2:39" ht="24.9" customHeight="1">
      <c r="B360" s="161">
        <v>511</v>
      </c>
      <c r="C360" s="162" t="s">
        <v>283</v>
      </c>
      <c r="D360" s="163">
        <f>SUM(D361:D369)</f>
        <v>0</v>
      </c>
      <c r="E360" s="163">
        <f t="shared" ref="E360:AM360" si="191">SUM(E361:E369)</f>
        <v>0</v>
      </c>
      <c r="F360" s="163">
        <f t="shared" si="191"/>
        <v>0</v>
      </c>
      <c r="G360" s="163">
        <f t="shared" si="191"/>
        <v>0</v>
      </c>
      <c r="H360" s="163">
        <f t="shared" si="191"/>
        <v>0</v>
      </c>
      <c r="I360" s="163">
        <f t="shared" si="191"/>
        <v>0</v>
      </c>
      <c r="J360" s="163">
        <f t="shared" si="191"/>
        <v>0</v>
      </c>
      <c r="K360" s="163">
        <f t="shared" si="191"/>
        <v>0</v>
      </c>
      <c r="L360" s="163">
        <f t="shared" si="191"/>
        <v>0</v>
      </c>
      <c r="M360" s="163">
        <f t="shared" si="191"/>
        <v>0</v>
      </c>
      <c r="N360" s="163">
        <f t="shared" si="191"/>
        <v>0</v>
      </c>
      <c r="O360" s="163">
        <f t="shared" si="191"/>
        <v>0</v>
      </c>
      <c r="P360" s="163">
        <f t="shared" si="191"/>
        <v>0</v>
      </c>
      <c r="Q360" s="163">
        <f t="shared" si="191"/>
        <v>0</v>
      </c>
      <c r="R360" s="163">
        <f t="shared" si="191"/>
        <v>0</v>
      </c>
      <c r="S360" s="163">
        <f t="shared" si="191"/>
        <v>0</v>
      </c>
      <c r="T360" s="163">
        <f t="shared" si="191"/>
        <v>0</v>
      </c>
      <c r="U360" s="163">
        <f t="shared" si="191"/>
        <v>0</v>
      </c>
      <c r="V360" s="163">
        <f t="shared" si="191"/>
        <v>0</v>
      </c>
      <c r="W360" s="163">
        <f t="shared" si="191"/>
        <v>0</v>
      </c>
      <c r="X360" s="163">
        <f t="shared" si="191"/>
        <v>0</v>
      </c>
      <c r="Y360" s="163">
        <f t="shared" si="191"/>
        <v>0</v>
      </c>
      <c r="Z360" s="163">
        <f t="shared" si="191"/>
        <v>0</v>
      </c>
      <c r="AA360" s="163">
        <f t="shared" si="191"/>
        <v>0</v>
      </c>
      <c r="AB360" s="163">
        <f t="shared" si="191"/>
        <v>0</v>
      </c>
      <c r="AC360" s="163">
        <f t="shared" si="191"/>
        <v>0</v>
      </c>
      <c r="AD360" s="163">
        <f t="shared" si="191"/>
        <v>0</v>
      </c>
      <c r="AE360" s="163">
        <f t="shared" si="191"/>
        <v>0</v>
      </c>
      <c r="AF360" s="163">
        <f t="shared" si="191"/>
        <v>0</v>
      </c>
      <c r="AG360" s="163">
        <f t="shared" si="191"/>
        <v>0</v>
      </c>
      <c r="AH360" s="163">
        <f t="shared" si="191"/>
        <v>0</v>
      </c>
      <c r="AI360" s="163">
        <f t="shared" si="191"/>
        <v>0</v>
      </c>
      <c r="AJ360" s="163">
        <f t="shared" si="191"/>
        <v>0</v>
      </c>
      <c r="AK360" s="163">
        <f t="shared" si="191"/>
        <v>0</v>
      </c>
      <c r="AL360" s="163">
        <f t="shared" si="191"/>
        <v>0</v>
      </c>
      <c r="AM360" s="163">
        <f t="shared" si="191"/>
        <v>0</v>
      </c>
    </row>
    <row r="361" spans="2:39" ht="24.9" customHeight="1">
      <c r="B361" s="135">
        <v>5111001</v>
      </c>
      <c r="C361" s="139" t="s">
        <v>284</v>
      </c>
      <c r="D361" s="137">
        <f t="shared" ref="D361:D368" si="192">SUM(E361:AM361)</f>
        <v>0</v>
      </c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</row>
    <row r="362" spans="2:39" ht="24.9" customHeight="1">
      <c r="B362" s="135">
        <v>5111002</v>
      </c>
      <c r="C362" s="139" t="s">
        <v>285</v>
      </c>
      <c r="D362" s="137">
        <f t="shared" si="192"/>
        <v>0</v>
      </c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</row>
    <row r="363" spans="2:39" ht="24.9" customHeight="1">
      <c r="B363" s="135">
        <v>5111003</v>
      </c>
      <c r="C363" s="139" t="s">
        <v>286</v>
      </c>
      <c r="D363" s="137">
        <f t="shared" si="192"/>
        <v>0</v>
      </c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</row>
    <row r="364" spans="2:39" ht="24.9" customHeight="1">
      <c r="B364" s="135">
        <v>5111004</v>
      </c>
      <c r="C364" s="139" t="s">
        <v>287</v>
      </c>
      <c r="D364" s="137">
        <f t="shared" si="192"/>
        <v>0</v>
      </c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</row>
    <row r="365" spans="2:39" ht="24.9" customHeight="1">
      <c r="B365" s="149">
        <v>5111005</v>
      </c>
      <c r="C365" s="150" t="s">
        <v>288</v>
      </c>
      <c r="D365" s="137">
        <f t="shared" si="192"/>
        <v>0</v>
      </c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</row>
    <row r="366" spans="2:39" ht="24.9" customHeight="1">
      <c r="B366" s="135">
        <v>5111006</v>
      </c>
      <c r="C366" s="139" t="s">
        <v>289</v>
      </c>
      <c r="D366" s="137">
        <f t="shared" si="192"/>
        <v>0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</row>
    <row r="367" spans="2:39" ht="24.9" customHeight="1">
      <c r="B367" s="135">
        <v>5111007</v>
      </c>
      <c r="C367" s="139" t="s">
        <v>290</v>
      </c>
      <c r="D367" s="137">
        <f t="shared" si="192"/>
        <v>0</v>
      </c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</row>
    <row r="368" spans="2:39" ht="24.9" customHeight="1">
      <c r="B368" s="135">
        <v>5111008</v>
      </c>
      <c r="C368" s="139" t="s">
        <v>551</v>
      </c>
      <c r="D368" s="137">
        <f t="shared" si="192"/>
        <v>0</v>
      </c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</row>
    <row r="369" spans="2:39" ht="24.9" customHeight="1">
      <c r="B369" s="140">
        <v>5111009</v>
      </c>
      <c r="C369" s="141" t="s">
        <v>521</v>
      </c>
      <c r="D369" s="137">
        <f>SUM(E369:AM369)</f>
        <v>0</v>
      </c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</row>
    <row r="370" spans="2:39" ht="24.9" customHeight="1">
      <c r="B370" s="161">
        <v>512</v>
      </c>
      <c r="C370" s="162" t="s">
        <v>291</v>
      </c>
      <c r="D370" s="163">
        <f>SUM(D371:D373)</f>
        <v>0</v>
      </c>
      <c r="E370" s="163">
        <f>SUM(E371:E373)</f>
        <v>0</v>
      </c>
      <c r="F370" s="163">
        <f>SUM(F371:F373)</f>
        <v>0</v>
      </c>
      <c r="G370" s="163">
        <f t="shared" ref="G370:AM370" si="193">SUM(G371:G373)</f>
        <v>0</v>
      </c>
      <c r="H370" s="163">
        <f t="shared" si="193"/>
        <v>0</v>
      </c>
      <c r="I370" s="163">
        <f t="shared" si="193"/>
        <v>0</v>
      </c>
      <c r="J370" s="163">
        <f t="shared" si="193"/>
        <v>0</v>
      </c>
      <c r="K370" s="163">
        <f t="shared" si="193"/>
        <v>0</v>
      </c>
      <c r="L370" s="163">
        <f t="shared" si="193"/>
        <v>0</v>
      </c>
      <c r="M370" s="163">
        <f t="shared" si="193"/>
        <v>0</v>
      </c>
      <c r="N370" s="163">
        <f t="shared" si="193"/>
        <v>0</v>
      </c>
      <c r="O370" s="163">
        <f t="shared" si="193"/>
        <v>0</v>
      </c>
      <c r="P370" s="163">
        <f t="shared" si="193"/>
        <v>0</v>
      </c>
      <c r="Q370" s="163">
        <f t="shared" si="193"/>
        <v>0</v>
      </c>
      <c r="R370" s="163">
        <f t="shared" si="193"/>
        <v>0</v>
      </c>
      <c r="S370" s="163">
        <f t="shared" si="193"/>
        <v>0</v>
      </c>
      <c r="T370" s="163">
        <f t="shared" si="193"/>
        <v>0</v>
      </c>
      <c r="U370" s="163">
        <f t="shared" si="193"/>
        <v>0</v>
      </c>
      <c r="V370" s="163">
        <f t="shared" si="193"/>
        <v>0</v>
      </c>
      <c r="W370" s="163">
        <f t="shared" si="193"/>
        <v>0</v>
      </c>
      <c r="X370" s="163">
        <f t="shared" si="193"/>
        <v>0</v>
      </c>
      <c r="Y370" s="163">
        <f t="shared" si="193"/>
        <v>0</v>
      </c>
      <c r="Z370" s="163">
        <f t="shared" si="193"/>
        <v>0</v>
      </c>
      <c r="AA370" s="163">
        <f t="shared" si="193"/>
        <v>0</v>
      </c>
      <c r="AB370" s="163">
        <f t="shared" si="193"/>
        <v>0</v>
      </c>
      <c r="AC370" s="163">
        <f t="shared" si="193"/>
        <v>0</v>
      </c>
      <c r="AD370" s="163">
        <f t="shared" si="193"/>
        <v>0</v>
      </c>
      <c r="AE370" s="163">
        <f t="shared" si="193"/>
        <v>0</v>
      </c>
      <c r="AF370" s="163">
        <f t="shared" si="193"/>
        <v>0</v>
      </c>
      <c r="AG370" s="163">
        <f t="shared" si="193"/>
        <v>0</v>
      </c>
      <c r="AH370" s="163">
        <f t="shared" si="193"/>
        <v>0</v>
      </c>
      <c r="AI370" s="163">
        <f t="shared" si="193"/>
        <v>0</v>
      </c>
      <c r="AJ370" s="163">
        <f t="shared" si="193"/>
        <v>0</v>
      </c>
      <c r="AK370" s="163">
        <f t="shared" si="193"/>
        <v>0</v>
      </c>
      <c r="AL370" s="163">
        <f t="shared" si="193"/>
        <v>0</v>
      </c>
      <c r="AM370" s="163">
        <f t="shared" si="193"/>
        <v>0</v>
      </c>
    </row>
    <row r="371" spans="2:39" ht="24.9" customHeight="1">
      <c r="B371" s="135">
        <v>5121001</v>
      </c>
      <c r="C371" s="139" t="s">
        <v>292</v>
      </c>
      <c r="D371" s="137">
        <f>SUM(E371:AM371)</f>
        <v>0</v>
      </c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</row>
    <row r="372" spans="2:39" ht="24.9" customHeight="1">
      <c r="B372" s="135">
        <v>5121002</v>
      </c>
      <c r="C372" s="139" t="s">
        <v>293</v>
      </c>
      <c r="D372" s="137">
        <f>SUM(E372:AM372)</f>
        <v>0</v>
      </c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</row>
    <row r="373" spans="2:39" ht="24.9" customHeight="1">
      <c r="B373" s="140">
        <v>5121003</v>
      </c>
      <c r="C373" s="164" t="s">
        <v>294</v>
      </c>
      <c r="D373" s="137">
        <f>SUM(E373:AM373)</f>
        <v>0</v>
      </c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</row>
    <row r="374" spans="2:39" ht="24.9" customHeight="1">
      <c r="B374" s="161">
        <v>513</v>
      </c>
      <c r="C374" s="162" t="s">
        <v>295</v>
      </c>
      <c r="D374" s="163">
        <f>SUM(D375:D377)</f>
        <v>0</v>
      </c>
      <c r="E374" s="163">
        <f>SUM(E375:E377)</f>
        <v>0</v>
      </c>
      <c r="F374" s="163">
        <f>SUM(F375:F377)</f>
        <v>0</v>
      </c>
      <c r="G374" s="163">
        <f t="shared" ref="G374:AM374" si="194">SUM(G375:G377)</f>
        <v>0</v>
      </c>
      <c r="H374" s="163">
        <f t="shared" si="194"/>
        <v>0</v>
      </c>
      <c r="I374" s="163">
        <f t="shared" si="194"/>
        <v>0</v>
      </c>
      <c r="J374" s="163">
        <f t="shared" si="194"/>
        <v>0</v>
      </c>
      <c r="K374" s="163">
        <f t="shared" si="194"/>
        <v>0</v>
      </c>
      <c r="L374" s="163">
        <f t="shared" si="194"/>
        <v>0</v>
      </c>
      <c r="M374" s="163">
        <f t="shared" si="194"/>
        <v>0</v>
      </c>
      <c r="N374" s="163">
        <f t="shared" si="194"/>
        <v>0</v>
      </c>
      <c r="O374" s="163">
        <f t="shared" si="194"/>
        <v>0</v>
      </c>
      <c r="P374" s="163">
        <f t="shared" si="194"/>
        <v>0</v>
      </c>
      <c r="Q374" s="163">
        <f t="shared" si="194"/>
        <v>0</v>
      </c>
      <c r="R374" s="163">
        <f t="shared" si="194"/>
        <v>0</v>
      </c>
      <c r="S374" s="163">
        <f t="shared" si="194"/>
        <v>0</v>
      </c>
      <c r="T374" s="163">
        <f t="shared" si="194"/>
        <v>0</v>
      </c>
      <c r="U374" s="163">
        <f t="shared" si="194"/>
        <v>0</v>
      </c>
      <c r="V374" s="163">
        <f t="shared" si="194"/>
        <v>0</v>
      </c>
      <c r="W374" s="163">
        <f t="shared" si="194"/>
        <v>0</v>
      </c>
      <c r="X374" s="163">
        <f t="shared" si="194"/>
        <v>0</v>
      </c>
      <c r="Y374" s="163">
        <f t="shared" si="194"/>
        <v>0</v>
      </c>
      <c r="Z374" s="163">
        <f t="shared" si="194"/>
        <v>0</v>
      </c>
      <c r="AA374" s="163">
        <f t="shared" si="194"/>
        <v>0</v>
      </c>
      <c r="AB374" s="163">
        <f t="shared" si="194"/>
        <v>0</v>
      </c>
      <c r="AC374" s="163">
        <f t="shared" si="194"/>
        <v>0</v>
      </c>
      <c r="AD374" s="163">
        <f t="shared" si="194"/>
        <v>0</v>
      </c>
      <c r="AE374" s="163">
        <f t="shared" si="194"/>
        <v>0</v>
      </c>
      <c r="AF374" s="163">
        <f t="shared" si="194"/>
        <v>0</v>
      </c>
      <c r="AG374" s="163">
        <f t="shared" si="194"/>
        <v>0</v>
      </c>
      <c r="AH374" s="163">
        <f t="shared" si="194"/>
        <v>0</v>
      </c>
      <c r="AI374" s="163">
        <f t="shared" si="194"/>
        <v>0</v>
      </c>
      <c r="AJ374" s="163">
        <f t="shared" si="194"/>
        <v>0</v>
      </c>
      <c r="AK374" s="163">
        <f t="shared" si="194"/>
        <v>0</v>
      </c>
      <c r="AL374" s="163">
        <f t="shared" si="194"/>
        <v>0</v>
      </c>
      <c r="AM374" s="163">
        <f t="shared" si="194"/>
        <v>0</v>
      </c>
    </row>
    <row r="375" spans="2:39" ht="24.9" customHeight="1">
      <c r="B375" s="135">
        <v>5131001</v>
      </c>
      <c r="C375" s="139" t="s">
        <v>296</v>
      </c>
      <c r="D375" s="137">
        <f>SUM(E375:AM375)</f>
        <v>0</v>
      </c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</row>
    <row r="376" spans="2:39" ht="24.9" customHeight="1">
      <c r="B376" s="135">
        <v>5131002</v>
      </c>
      <c r="C376" s="139" t="s">
        <v>297</v>
      </c>
      <c r="D376" s="137">
        <f>SUM(E376:AM376)</f>
        <v>0</v>
      </c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</row>
    <row r="377" spans="2:39" ht="24.9" customHeight="1">
      <c r="B377" s="140">
        <v>5131003</v>
      </c>
      <c r="C377" s="141" t="s">
        <v>298</v>
      </c>
      <c r="D377" s="137">
        <f>SUM(E377:AM377)</f>
        <v>0</v>
      </c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</row>
    <row r="378" spans="2:39" ht="24.9" customHeight="1">
      <c r="B378" s="161">
        <v>514</v>
      </c>
      <c r="C378" s="162" t="s">
        <v>299</v>
      </c>
      <c r="D378" s="163">
        <f>SUM(D379:D382)</f>
        <v>0</v>
      </c>
      <c r="E378" s="163">
        <f t="shared" ref="E378:AM378" si="195">SUM(E379:E382)</f>
        <v>0</v>
      </c>
      <c r="F378" s="163">
        <f t="shared" si="195"/>
        <v>0</v>
      </c>
      <c r="G378" s="163">
        <f t="shared" si="195"/>
        <v>0</v>
      </c>
      <c r="H378" s="163">
        <f t="shared" si="195"/>
        <v>0</v>
      </c>
      <c r="I378" s="163">
        <f t="shared" si="195"/>
        <v>0</v>
      </c>
      <c r="J378" s="163">
        <f t="shared" si="195"/>
        <v>0</v>
      </c>
      <c r="K378" s="163">
        <f t="shared" si="195"/>
        <v>0</v>
      </c>
      <c r="L378" s="163">
        <f t="shared" si="195"/>
        <v>0</v>
      </c>
      <c r="M378" s="163">
        <f t="shared" si="195"/>
        <v>0</v>
      </c>
      <c r="N378" s="163">
        <f t="shared" si="195"/>
        <v>0</v>
      </c>
      <c r="O378" s="163">
        <f t="shared" si="195"/>
        <v>0</v>
      </c>
      <c r="P378" s="163">
        <f t="shared" si="195"/>
        <v>0</v>
      </c>
      <c r="Q378" s="163">
        <f t="shared" si="195"/>
        <v>0</v>
      </c>
      <c r="R378" s="163">
        <f t="shared" si="195"/>
        <v>0</v>
      </c>
      <c r="S378" s="163">
        <f t="shared" si="195"/>
        <v>0</v>
      </c>
      <c r="T378" s="163">
        <f t="shared" si="195"/>
        <v>0</v>
      </c>
      <c r="U378" s="163">
        <f t="shared" si="195"/>
        <v>0</v>
      </c>
      <c r="V378" s="163">
        <f t="shared" si="195"/>
        <v>0</v>
      </c>
      <c r="W378" s="163">
        <f t="shared" si="195"/>
        <v>0</v>
      </c>
      <c r="X378" s="163">
        <f t="shared" si="195"/>
        <v>0</v>
      </c>
      <c r="Y378" s="163">
        <f t="shared" si="195"/>
        <v>0</v>
      </c>
      <c r="Z378" s="163">
        <f t="shared" si="195"/>
        <v>0</v>
      </c>
      <c r="AA378" s="163">
        <f t="shared" si="195"/>
        <v>0</v>
      </c>
      <c r="AB378" s="163">
        <f t="shared" si="195"/>
        <v>0</v>
      </c>
      <c r="AC378" s="163">
        <f t="shared" si="195"/>
        <v>0</v>
      </c>
      <c r="AD378" s="163">
        <f t="shared" si="195"/>
        <v>0</v>
      </c>
      <c r="AE378" s="163">
        <f t="shared" si="195"/>
        <v>0</v>
      </c>
      <c r="AF378" s="163">
        <f t="shared" si="195"/>
        <v>0</v>
      </c>
      <c r="AG378" s="163">
        <f t="shared" si="195"/>
        <v>0</v>
      </c>
      <c r="AH378" s="163">
        <f t="shared" si="195"/>
        <v>0</v>
      </c>
      <c r="AI378" s="163">
        <f t="shared" si="195"/>
        <v>0</v>
      </c>
      <c r="AJ378" s="163">
        <f t="shared" si="195"/>
        <v>0</v>
      </c>
      <c r="AK378" s="163">
        <f t="shared" si="195"/>
        <v>0</v>
      </c>
      <c r="AL378" s="163">
        <f t="shared" si="195"/>
        <v>0</v>
      </c>
      <c r="AM378" s="163">
        <f t="shared" si="195"/>
        <v>0</v>
      </c>
    </row>
    <row r="379" spans="2:39" ht="24.9" customHeight="1">
      <c r="B379" s="135">
        <v>5141001</v>
      </c>
      <c r="C379" s="139" t="s">
        <v>300</v>
      </c>
      <c r="D379" s="137">
        <f>SUM(E379:AM379)</f>
        <v>0</v>
      </c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</row>
    <row r="380" spans="2:39" ht="24.9" customHeight="1">
      <c r="B380" s="135">
        <v>5141002</v>
      </c>
      <c r="C380" s="139" t="s">
        <v>301</v>
      </c>
      <c r="D380" s="137">
        <f>SUM(E380:AM380)</f>
        <v>0</v>
      </c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</row>
    <row r="381" spans="2:39" ht="24.9" customHeight="1">
      <c r="B381" s="149">
        <v>5141003</v>
      </c>
      <c r="C381" s="268" t="s">
        <v>302</v>
      </c>
      <c r="D381" s="137">
        <f>SUM(E381:AM381)</f>
        <v>0</v>
      </c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</row>
    <row r="382" spans="2:39" ht="24.9" customHeight="1">
      <c r="B382" s="151">
        <v>5151001</v>
      </c>
      <c r="C382" s="269" t="s">
        <v>582</v>
      </c>
      <c r="D382" s="137">
        <f>SUM(E382:AM382)</f>
        <v>0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</row>
    <row r="383" spans="2:39" ht="24.9" customHeight="1">
      <c r="B383" s="165">
        <v>52</v>
      </c>
      <c r="C383" s="166" t="s">
        <v>303</v>
      </c>
      <c r="D383" s="160">
        <f>+D384+D387+D392+D395+D398</f>
        <v>0</v>
      </c>
      <c r="E383" s="160">
        <f>+E384+E387+E392+E395+E398</f>
        <v>0</v>
      </c>
      <c r="F383" s="160">
        <f>+F384+F387+F392+F395+F398</f>
        <v>0</v>
      </c>
      <c r="G383" s="160">
        <f t="shared" ref="G383:AM383" si="196">+G384+G387+G392+G395+G398</f>
        <v>0</v>
      </c>
      <c r="H383" s="160">
        <f t="shared" si="196"/>
        <v>0</v>
      </c>
      <c r="I383" s="160">
        <f t="shared" si="196"/>
        <v>0</v>
      </c>
      <c r="J383" s="160">
        <f t="shared" si="196"/>
        <v>0</v>
      </c>
      <c r="K383" s="160">
        <f t="shared" si="196"/>
        <v>0</v>
      </c>
      <c r="L383" s="160">
        <f t="shared" si="196"/>
        <v>0</v>
      </c>
      <c r="M383" s="160">
        <f t="shared" si="196"/>
        <v>0</v>
      </c>
      <c r="N383" s="160">
        <f t="shared" si="196"/>
        <v>0</v>
      </c>
      <c r="O383" s="160">
        <f t="shared" si="196"/>
        <v>0</v>
      </c>
      <c r="P383" s="160">
        <f t="shared" si="196"/>
        <v>0</v>
      </c>
      <c r="Q383" s="160">
        <f t="shared" si="196"/>
        <v>0</v>
      </c>
      <c r="R383" s="160">
        <f t="shared" si="196"/>
        <v>0</v>
      </c>
      <c r="S383" s="160">
        <f t="shared" si="196"/>
        <v>0</v>
      </c>
      <c r="T383" s="160">
        <f t="shared" si="196"/>
        <v>0</v>
      </c>
      <c r="U383" s="160">
        <f t="shared" si="196"/>
        <v>0</v>
      </c>
      <c r="V383" s="160">
        <f t="shared" si="196"/>
        <v>0</v>
      </c>
      <c r="W383" s="160">
        <f t="shared" si="196"/>
        <v>0</v>
      </c>
      <c r="X383" s="160">
        <f t="shared" si="196"/>
        <v>0</v>
      </c>
      <c r="Y383" s="160">
        <f t="shared" si="196"/>
        <v>0</v>
      </c>
      <c r="Z383" s="160">
        <f t="shared" si="196"/>
        <v>0</v>
      </c>
      <c r="AA383" s="160">
        <f t="shared" si="196"/>
        <v>0</v>
      </c>
      <c r="AB383" s="160">
        <f t="shared" si="196"/>
        <v>0</v>
      </c>
      <c r="AC383" s="160">
        <f t="shared" si="196"/>
        <v>0</v>
      </c>
      <c r="AD383" s="160">
        <f t="shared" si="196"/>
        <v>0</v>
      </c>
      <c r="AE383" s="160">
        <f t="shared" si="196"/>
        <v>0</v>
      </c>
      <c r="AF383" s="160">
        <f t="shared" si="196"/>
        <v>0</v>
      </c>
      <c r="AG383" s="160">
        <f t="shared" si="196"/>
        <v>0</v>
      </c>
      <c r="AH383" s="160">
        <f t="shared" si="196"/>
        <v>0</v>
      </c>
      <c r="AI383" s="160">
        <f t="shared" si="196"/>
        <v>0</v>
      </c>
      <c r="AJ383" s="160">
        <f t="shared" si="196"/>
        <v>0</v>
      </c>
      <c r="AK383" s="160">
        <f t="shared" si="196"/>
        <v>0</v>
      </c>
      <c r="AL383" s="160">
        <f t="shared" si="196"/>
        <v>0</v>
      </c>
      <c r="AM383" s="160">
        <f t="shared" si="196"/>
        <v>0</v>
      </c>
    </row>
    <row r="384" spans="2:39" ht="24.9" customHeight="1">
      <c r="B384" s="161">
        <v>521</v>
      </c>
      <c r="C384" s="162" t="s">
        <v>304</v>
      </c>
      <c r="D384" s="163">
        <f>SUM(D385:D386)</f>
        <v>0</v>
      </c>
      <c r="E384" s="163">
        <f>SUM(E385:E386)</f>
        <v>0</v>
      </c>
      <c r="F384" s="163">
        <f>SUM(F385:F386)</f>
        <v>0</v>
      </c>
      <c r="G384" s="163">
        <f t="shared" ref="G384:AM384" si="197">SUM(G385:G386)</f>
        <v>0</v>
      </c>
      <c r="H384" s="163">
        <f t="shared" si="197"/>
        <v>0</v>
      </c>
      <c r="I384" s="163">
        <f t="shared" si="197"/>
        <v>0</v>
      </c>
      <c r="J384" s="163">
        <f t="shared" si="197"/>
        <v>0</v>
      </c>
      <c r="K384" s="163">
        <f t="shared" si="197"/>
        <v>0</v>
      </c>
      <c r="L384" s="163">
        <f t="shared" si="197"/>
        <v>0</v>
      </c>
      <c r="M384" s="163">
        <f t="shared" si="197"/>
        <v>0</v>
      </c>
      <c r="N384" s="163">
        <f t="shared" si="197"/>
        <v>0</v>
      </c>
      <c r="O384" s="163">
        <f t="shared" si="197"/>
        <v>0</v>
      </c>
      <c r="P384" s="163">
        <f t="shared" si="197"/>
        <v>0</v>
      </c>
      <c r="Q384" s="163">
        <f t="shared" si="197"/>
        <v>0</v>
      </c>
      <c r="R384" s="163">
        <f t="shared" si="197"/>
        <v>0</v>
      </c>
      <c r="S384" s="163">
        <f t="shared" si="197"/>
        <v>0</v>
      </c>
      <c r="T384" s="163">
        <f t="shared" si="197"/>
        <v>0</v>
      </c>
      <c r="U384" s="163">
        <f t="shared" si="197"/>
        <v>0</v>
      </c>
      <c r="V384" s="163">
        <f t="shared" si="197"/>
        <v>0</v>
      </c>
      <c r="W384" s="163">
        <f t="shared" si="197"/>
        <v>0</v>
      </c>
      <c r="X384" s="163">
        <f t="shared" si="197"/>
        <v>0</v>
      </c>
      <c r="Y384" s="163">
        <f t="shared" si="197"/>
        <v>0</v>
      </c>
      <c r="Z384" s="163">
        <f t="shared" si="197"/>
        <v>0</v>
      </c>
      <c r="AA384" s="163">
        <f t="shared" si="197"/>
        <v>0</v>
      </c>
      <c r="AB384" s="163">
        <f t="shared" si="197"/>
        <v>0</v>
      </c>
      <c r="AC384" s="163">
        <f t="shared" si="197"/>
        <v>0</v>
      </c>
      <c r="AD384" s="163">
        <f t="shared" si="197"/>
        <v>0</v>
      </c>
      <c r="AE384" s="163">
        <f t="shared" si="197"/>
        <v>0</v>
      </c>
      <c r="AF384" s="163">
        <f t="shared" si="197"/>
        <v>0</v>
      </c>
      <c r="AG384" s="163">
        <f t="shared" si="197"/>
        <v>0</v>
      </c>
      <c r="AH384" s="163">
        <f t="shared" si="197"/>
        <v>0</v>
      </c>
      <c r="AI384" s="163">
        <f t="shared" si="197"/>
        <v>0</v>
      </c>
      <c r="AJ384" s="163">
        <f t="shared" si="197"/>
        <v>0</v>
      </c>
      <c r="AK384" s="163">
        <f t="shared" si="197"/>
        <v>0</v>
      </c>
      <c r="AL384" s="163">
        <f t="shared" si="197"/>
        <v>0</v>
      </c>
      <c r="AM384" s="163">
        <f t="shared" si="197"/>
        <v>0</v>
      </c>
    </row>
    <row r="385" spans="2:39" ht="24.9" customHeight="1">
      <c r="B385" s="135">
        <v>5211001</v>
      </c>
      <c r="C385" s="139" t="s">
        <v>305</v>
      </c>
      <c r="D385" s="137">
        <f>SUM(E385:AM385)</f>
        <v>0</v>
      </c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</row>
    <row r="386" spans="2:39" ht="24.9" customHeight="1">
      <c r="B386" s="140">
        <v>5211002</v>
      </c>
      <c r="C386" s="141" t="s">
        <v>306</v>
      </c>
      <c r="D386" s="137">
        <f>SUM(E386:AM386)</f>
        <v>0</v>
      </c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</row>
    <row r="387" spans="2:39" ht="24.9" customHeight="1">
      <c r="B387" s="161">
        <v>522</v>
      </c>
      <c r="C387" s="162" t="s">
        <v>307</v>
      </c>
      <c r="D387" s="163">
        <f>SUM(D388:D391)</f>
        <v>0</v>
      </c>
      <c r="E387" s="163">
        <f t="shared" ref="E387:AM387" si="198">SUM(E388:E391)</f>
        <v>0</v>
      </c>
      <c r="F387" s="163">
        <f t="shared" si="198"/>
        <v>0</v>
      </c>
      <c r="G387" s="163">
        <f t="shared" si="198"/>
        <v>0</v>
      </c>
      <c r="H387" s="163">
        <f t="shared" si="198"/>
        <v>0</v>
      </c>
      <c r="I387" s="163">
        <f t="shared" si="198"/>
        <v>0</v>
      </c>
      <c r="J387" s="163">
        <f t="shared" si="198"/>
        <v>0</v>
      </c>
      <c r="K387" s="163">
        <f t="shared" si="198"/>
        <v>0</v>
      </c>
      <c r="L387" s="163">
        <f t="shared" si="198"/>
        <v>0</v>
      </c>
      <c r="M387" s="163">
        <f t="shared" si="198"/>
        <v>0</v>
      </c>
      <c r="N387" s="163">
        <f t="shared" si="198"/>
        <v>0</v>
      </c>
      <c r="O387" s="163">
        <f t="shared" si="198"/>
        <v>0</v>
      </c>
      <c r="P387" s="163">
        <f t="shared" si="198"/>
        <v>0</v>
      </c>
      <c r="Q387" s="163">
        <f t="shared" si="198"/>
        <v>0</v>
      </c>
      <c r="R387" s="163">
        <f t="shared" si="198"/>
        <v>0</v>
      </c>
      <c r="S387" s="163">
        <f t="shared" si="198"/>
        <v>0</v>
      </c>
      <c r="T387" s="163">
        <f t="shared" si="198"/>
        <v>0</v>
      </c>
      <c r="U387" s="163">
        <f t="shared" si="198"/>
        <v>0</v>
      </c>
      <c r="V387" s="163">
        <f t="shared" si="198"/>
        <v>0</v>
      </c>
      <c r="W387" s="163">
        <f t="shared" si="198"/>
        <v>0</v>
      </c>
      <c r="X387" s="163">
        <f t="shared" si="198"/>
        <v>0</v>
      </c>
      <c r="Y387" s="163">
        <f t="shared" si="198"/>
        <v>0</v>
      </c>
      <c r="Z387" s="163">
        <f t="shared" si="198"/>
        <v>0</v>
      </c>
      <c r="AA387" s="163">
        <f t="shared" si="198"/>
        <v>0</v>
      </c>
      <c r="AB387" s="163">
        <f t="shared" si="198"/>
        <v>0</v>
      </c>
      <c r="AC387" s="163">
        <f t="shared" si="198"/>
        <v>0</v>
      </c>
      <c r="AD387" s="163">
        <f t="shared" si="198"/>
        <v>0</v>
      </c>
      <c r="AE387" s="163">
        <f t="shared" si="198"/>
        <v>0</v>
      </c>
      <c r="AF387" s="163">
        <f t="shared" si="198"/>
        <v>0</v>
      </c>
      <c r="AG387" s="163">
        <f t="shared" si="198"/>
        <v>0</v>
      </c>
      <c r="AH387" s="163">
        <f t="shared" si="198"/>
        <v>0</v>
      </c>
      <c r="AI387" s="163">
        <f t="shared" si="198"/>
        <v>0</v>
      </c>
      <c r="AJ387" s="163">
        <f t="shared" si="198"/>
        <v>0</v>
      </c>
      <c r="AK387" s="163">
        <f t="shared" si="198"/>
        <v>0</v>
      </c>
      <c r="AL387" s="163">
        <f t="shared" si="198"/>
        <v>0</v>
      </c>
      <c r="AM387" s="163">
        <f t="shared" si="198"/>
        <v>0</v>
      </c>
    </row>
    <row r="388" spans="2:39" ht="24.9" customHeight="1">
      <c r="B388" s="149">
        <v>5221001</v>
      </c>
      <c r="C388" s="150" t="s">
        <v>308</v>
      </c>
      <c r="D388" s="137">
        <f>SUM(E388:AM388)</f>
        <v>0</v>
      </c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</row>
    <row r="389" spans="2:39" ht="24.9" customHeight="1">
      <c r="B389" s="148">
        <v>5221002</v>
      </c>
      <c r="C389" s="136" t="s">
        <v>675</v>
      </c>
      <c r="D389" s="137">
        <f>SUM(E389:AM389)</f>
        <v>0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</row>
    <row r="390" spans="2:39" ht="24.9" customHeight="1">
      <c r="B390" s="148">
        <v>5221003</v>
      </c>
      <c r="C390" s="136" t="s">
        <v>676</v>
      </c>
      <c r="D390" s="137">
        <f>SUM(E390:AM390)</f>
        <v>0</v>
      </c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</row>
    <row r="391" spans="2:39" ht="24.9" customHeight="1">
      <c r="B391" s="270">
        <v>5221004</v>
      </c>
      <c r="C391" s="271" t="s">
        <v>677</v>
      </c>
      <c r="D391" s="137">
        <f>SUM(E391:AM391)</f>
        <v>0</v>
      </c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</row>
    <row r="392" spans="2:39" ht="24.9" customHeight="1">
      <c r="B392" s="161">
        <v>523</v>
      </c>
      <c r="C392" s="162" t="s">
        <v>309</v>
      </c>
      <c r="D392" s="163">
        <f>+D393+D394</f>
        <v>0</v>
      </c>
      <c r="E392" s="163">
        <f>+E393+E394</f>
        <v>0</v>
      </c>
      <c r="F392" s="163">
        <f>+F393+F394</f>
        <v>0</v>
      </c>
      <c r="G392" s="163">
        <f t="shared" ref="G392:AM392" si="199">+G393+G394</f>
        <v>0</v>
      </c>
      <c r="H392" s="163">
        <f t="shared" si="199"/>
        <v>0</v>
      </c>
      <c r="I392" s="163">
        <f t="shared" si="199"/>
        <v>0</v>
      </c>
      <c r="J392" s="163">
        <f t="shared" si="199"/>
        <v>0</v>
      </c>
      <c r="K392" s="163">
        <f t="shared" si="199"/>
        <v>0</v>
      </c>
      <c r="L392" s="163">
        <f t="shared" si="199"/>
        <v>0</v>
      </c>
      <c r="M392" s="163">
        <f t="shared" si="199"/>
        <v>0</v>
      </c>
      <c r="N392" s="163">
        <f t="shared" si="199"/>
        <v>0</v>
      </c>
      <c r="O392" s="163">
        <f t="shared" si="199"/>
        <v>0</v>
      </c>
      <c r="P392" s="163">
        <f t="shared" si="199"/>
        <v>0</v>
      </c>
      <c r="Q392" s="163">
        <f t="shared" si="199"/>
        <v>0</v>
      </c>
      <c r="R392" s="163">
        <f t="shared" si="199"/>
        <v>0</v>
      </c>
      <c r="S392" s="163">
        <f t="shared" si="199"/>
        <v>0</v>
      </c>
      <c r="T392" s="163">
        <f t="shared" si="199"/>
        <v>0</v>
      </c>
      <c r="U392" s="163">
        <f t="shared" si="199"/>
        <v>0</v>
      </c>
      <c r="V392" s="163">
        <f t="shared" si="199"/>
        <v>0</v>
      </c>
      <c r="W392" s="163">
        <f t="shared" si="199"/>
        <v>0</v>
      </c>
      <c r="X392" s="163">
        <f t="shared" si="199"/>
        <v>0</v>
      </c>
      <c r="Y392" s="163">
        <f t="shared" si="199"/>
        <v>0</v>
      </c>
      <c r="Z392" s="163">
        <f t="shared" si="199"/>
        <v>0</v>
      </c>
      <c r="AA392" s="163">
        <f t="shared" si="199"/>
        <v>0</v>
      </c>
      <c r="AB392" s="163">
        <f t="shared" si="199"/>
        <v>0</v>
      </c>
      <c r="AC392" s="163">
        <f t="shared" si="199"/>
        <v>0</v>
      </c>
      <c r="AD392" s="163">
        <f t="shared" si="199"/>
        <v>0</v>
      </c>
      <c r="AE392" s="163">
        <f t="shared" si="199"/>
        <v>0</v>
      </c>
      <c r="AF392" s="163">
        <f t="shared" si="199"/>
        <v>0</v>
      </c>
      <c r="AG392" s="163">
        <f t="shared" si="199"/>
        <v>0</v>
      </c>
      <c r="AH392" s="163">
        <f t="shared" si="199"/>
        <v>0</v>
      </c>
      <c r="AI392" s="163">
        <f t="shared" si="199"/>
        <v>0</v>
      </c>
      <c r="AJ392" s="163">
        <f t="shared" si="199"/>
        <v>0</v>
      </c>
      <c r="AK392" s="163">
        <f t="shared" si="199"/>
        <v>0</v>
      </c>
      <c r="AL392" s="163">
        <f t="shared" si="199"/>
        <v>0</v>
      </c>
      <c r="AM392" s="163">
        <f t="shared" si="199"/>
        <v>0</v>
      </c>
    </row>
    <row r="393" spans="2:39" ht="24.9" customHeight="1">
      <c r="B393" s="135">
        <v>5231001</v>
      </c>
      <c r="C393" s="139" t="s">
        <v>310</v>
      </c>
      <c r="D393" s="137">
        <f>SUM(E393:AM393)</f>
        <v>0</v>
      </c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</row>
    <row r="394" spans="2:39" ht="24.9" customHeight="1">
      <c r="B394" s="140">
        <v>5231002</v>
      </c>
      <c r="C394" s="141" t="s">
        <v>311</v>
      </c>
      <c r="D394" s="137">
        <f>SUM(E394:AM394)</f>
        <v>0</v>
      </c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</row>
    <row r="395" spans="2:39" ht="24.9" customHeight="1">
      <c r="B395" s="161">
        <v>524</v>
      </c>
      <c r="C395" s="162" t="s">
        <v>291</v>
      </c>
      <c r="D395" s="163">
        <f>+D396+D397</f>
        <v>0</v>
      </c>
      <c r="E395" s="163">
        <f>+E396+E397</f>
        <v>0</v>
      </c>
      <c r="F395" s="163">
        <f>+F396+F397</f>
        <v>0</v>
      </c>
      <c r="G395" s="163">
        <f t="shared" ref="G395:AM395" si="200">+G396+G397</f>
        <v>0</v>
      </c>
      <c r="H395" s="163">
        <f t="shared" si="200"/>
        <v>0</v>
      </c>
      <c r="I395" s="163">
        <f t="shared" si="200"/>
        <v>0</v>
      </c>
      <c r="J395" s="163">
        <f t="shared" si="200"/>
        <v>0</v>
      </c>
      <c r="K395" s="163">
        <f t="shared" si="200"/>
        <v>0</v>
      </c>
      <c r="L395" s="163">
        <f t="shared" si="200"/>
        <v>0</v>
      </c>
      <c r="M395" s="163">
        <f t="shared" si="200"/>
        <v>0</v>
      </c>
      <c r="N395" s="163">
        <f t="shared" si="200"/>
        <v>0</v>
      </c>
      <c r="O395" s="163">
        <f t="shared" si="200"/>
        <v>0</v>
      </c>
      <c r="P395" s="163">
        <f t="shared" si="200"/>
        <v>0</v>
      </c>
      <c r="Q395" s="163">
        <f t="shared" si="200"/>
        <v>0</v>
      </c>
      <c r="R395" s="163">
        <f t="shared" si="200"/>
        <v>0</v>
      </c>
      <c r="S395" s="163">
        <f t="shared" si="200"/>
        <v>0</v>
      </c>
      <c r="T395" s="163">
        <f t="shared" si="200"/>
        <v>0</v>
      </c>
      <c r="U395" s="163">
        <f t="shared" si="200"/>
        <v>0</v>
      </c>
      <c r="V395" s="163">
        <f t="shared" si="200"/>
        <v>0</v>
      </c>
      <c r="W395" s="163">
        <f t="shared" si="200"/>
        <v>0</v>
      </c>
      <c r="X395" s="163">
        <f t="shared" si="200"/>
        <v>0</v>
      </c>
      <c r="Y395" s="163">
        <f t="shared" si="200"/>
        <v>0</v>
      </c>
      <c r="Z395" s="163">
        <f t="shared" si="200"/>
        <v>0</v>
      </c>
      <c r="AA395" s="163">
        <f t="shared" si="200"/>
        <v>0</v>
      </c>
      <c r="AB395" s="163">
        <f t="shared" si="200"/>
        <v>0</v>
      </c>
      <c r="AC395" s="163">
        <f t="shared" si="200"/>
        <v>0</v>
      </c>
      <c r="AD395" s="163">
        <f t="shared" si="200"/>
        <v>0</v>
      </c>
      <c r="AE395" s="163">
        <f t="shared" si="200"/>
        <v>0</v>
      </c>
      <c r="AF395" s="163">
        <f t="shared" si="200"/>
        <v>0</v>
      </c>
      <c r="AG395" s="163">
        <f t="shared" si="200"/>
        <v>0</v>
      </c>
      <c r="AH395" s="163">
        <f t="shared" si="200"/>
        <v>0</v>
      </c>
      <c r="AI395" s="163">
        <f t="shared" si="200"/>
        <v>0</v>
      </c>
      <c r="AJ395" s="163">
        <f t="shared" si="200"/>
        <v>0</v>
      </c>
      <c r="AK395" s="163">
        <f t="shared" si="200"/>
        <v>0</v>
      </c>
      <c r="AL395" s="163">
        <f t="shared" si="200"/>
        <v>0</v>
      </c>
      <c r="AM395" s="163">
        <f t="shared" si="200"/>
        <v>0</v>
      </c>
    </row>
    <row r="396" spans="2:39" ht="24.9" customHeight="1">
      <c r="B396" s="135">
        <v>5241001</v>
      </c>
      <c r="C396" s="139" t="s">
        <v>312</v>
      </c>
      <c r="D396" s="137">
        <f>SUM(E396:AM396)</f>
        <v>0</v>
      </c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</row>
    <row r="397" spans="2:39" ht="24.9" customHeight="1">
      <c r="B397" s="140">
        <v>5241002</v>
      </c>
      <c r="C397" s="164" t="s">
        <v>313</v>
      </c>
      <c r="D397" s="137">
        <f>SUM(E397:AM397)</f>
        <v>0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</row>
    <row r="398" spans="2:39" ht="24.9" customHeight="1">
      <c r="B398" s="161">
        <v>525</v>
      </c>
      <c r="C398" s="162" t="s">
        <v>552</v>
      </c>
      <c r="D398" s="163">
        <f t="shared" ref="D398:AM398" si="201">+D399</f>
        <v>0</v>
      </c>
      <c r="E398" s="163">
        <f t="shared" si="201"/>
        <v>0</v>
      </c>
      <c r="F398" s="163">
        <f t="shared" si="201"/>
        <v>0</v>
      </c>
      <c r="G398" s="163">
        <f t="shared" si="201"/>
        <v>0</v>
      </c>
      <c r="H398" s="163">
        <f t="shared" si="201"/>
        <v>0</v>
      </c>
      <c r="I398" s="163">
        <f t="shared" si="201"/>
        <v>0</v>
      </c>
      <c r="J398" s="163">
        <f t="shared" si="201"/>
        <v>0</v>
      </c>
      <c r="K398" s="163">
        <f t="shared" si="201"/>
        <v>0</v>
      </c>
      <c r="L398" s="163">
        <f t="shared" si="201"/>
        <v>0</v>
      </c>
      <c r="M398" s="163">
        <f t="shared" si="201"/>
        <v>0</v>
      </c>
      <c r="N398" s="163">
        <f t="shared" si="201"/>
        <v>0</v>
      </c>
      <c r="O398" s="163">
        <f t="shared" si="201"/>
        <v>0</v>
      </c>
      <c r="P398" s="163">
        <f t="shared" si="201"/>
        <v>0</v>
      </c>
      <c r="Q398" s="163">
        <f t="shared" si="201"/>
        <v>0</v>
      </c>
      <c r="R398" s="163">
        <f t="shared" si="201"/>
        <v>0</v>
      </c>
      <c r="S398" s="163">
        <f t="shared" si="201"/>
        <v>0</v>
      </c>
      <c r="T398" s="163">
        <f t="shared" si="201"/>
        <v>0</v>
      </c>
      <c r="U398" s="163">
        <f t="shared" si="201"/>
        <v>0</v>
      </c>
      <c r="V398" s="163">
        <f t="shared" si="201"/>
        <v>0</v>
      </c>
      <c r="W398" s="163">
        <f t="shared" si="201"/>
        <v>0</v>
      </c>
      <c r="X398" s="163">
        <f t="shared" si="201"/>
        <v>0</v>
      </c>
      <c r="Y398" s="163">
        <f t="shared" si="201"/>
        <v>0</v>
      </c>
      <c r="Z398" s="163">
        <f t="shared" si="201"/>
        <v>0</v>
      </c>
      <c r="AA398" s="163">
        <f t="shared" si="201"/>
        <v>0</v>
      </c>
      <c r="AB398" s="163">
        <f t="shared" si="201"/>
        <v>0</v>
      </c>
      <c r="AC398" s="163">
        <f t="shared" si="201"/>
        <v>0</v>
      </c>
      <c r="AD398" s="163">
        <f t="shared" si="201"/>
        <v>0</v>
      </c>
      <c r="AE398" s="163">
        <f t="shared" si="201"/>
        <v>0</v>
      </c>
      <c r="AF398" s="163">
        <f t="shared" si="201"/>
        <v>0</v>
      </c>
      <c r="AG398" s="163">
        <f t="shared" si="201"/>
        <v>0</v>
      </c>
      <c r="AH398" s="163">
        <f t="shared" si="201"/>
        <v>0</v>
      </c>
      <c r="AI398" s="163">
        <f t="shared" si="201"/>
        <v>0</v>
      </c>
      <c r="AJ398" s="163">
        <f t="shared" si="201"/>
        <v>0</v>
      </c>
      <c r="AK398" s="163">
        <f t="shared" si="201"/>
        <v>0</v>
      </c>
      <c r="AL398" s="163">
        <f t="shared" si="201"/>
        <v>0</v>
      </c>
      <c r="AM398" s="163">
        <f t="shared" si="201"/>
        <v>0</v>
      </c>
    </row>
    <row r="399" spans="2:39" ht="24.9" customHeight="1">
      <c r="B399" s="140">
        <v>5251001</v>
      </c>
      <c r="C399" s="164" t="s">
        <v>553</v>
      </c>
      <c r="D399" s="153">
        <f>SUM(E399:AM399)</f>
        <v>0</v>
      </c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</row>
    <row r="400" spans="2:39" ht="24.9" customHeight="1">
      <c r="B400" s="167">
        <v>53</v>
      </c>
      <c r="C400" s="168" t="s">
        <v>314</v>
      </c>
      <c r="D400" s="169">
        <f>+D401+D408</f>
        <v>0</v>
      </c>
      <c r="E400" s="169">
        <f>+E401+E408</f>
        <v>0</v>
      </c>
      <c r="F400" s="169">
        <f>+F401+F408</f>
        <v>0</v>
      </c>
      <c r="G400" s="169">
        <f t="shared" ref="G400:AM400" si="202">+G401+G408</f>
        <v>0</v>
      </c>
      <c r="H400" s="169">
        <f t="shared" si="202"/>
        <v>0</v>
      </c>
      <c r="I400" s="169">
        <f t="shared" si="202"/>
        <v>0</v>
      </c>
      <c r="J400" s="169">
        <f t="shared" si="202"/>
        <v>0</v>
      </c>
      <c r="K400" s="169">
        <f t="shared" si="202"/>
        <v>0</v>
      </c>
      <c r="L400" s="169">
        <f t="shared" si="202"/>
        <v>0</v>
      </c>
      <c r="M400" s="169">
        <f t="shared" si="202"/>
        <v>0</v>
      </c>
      <c r="N400" s="169">
        <f t="shared" si="202"/>
        <v>0</v>
      </c>
      <c r="O400" s="169">
        <f t="shared" si="202"/>
        <v>0</v>
      </c>
      <c r="P400" s="169">
        <f t="shared" si="202"/>
        <v>0</v>
      </c>
      <c r="Q400" s="169">
        <f t="shared" si="202"/>
        <v>0</v>
      </c>
      <c r="R400" s="169">
        <f t="shared" si="202"/>
        <v>0</v>
      </c>
      <c r="S400" s="169">
        <f t="shared" si="202"/>
        <v>0</v>
      </c>
      <c r="T400" s="169">
        <f t="shared" si="202"/>
        <v>0</v>
      </c>
      <c r="U400" s="169">
        <f t="shared" si="202"/>
        <v>0</v>
      </c>
      <c r="V400" s="169">
        <f t="shared" si="202"/>
        <v>0</v>
      </c>
      <c r="W400" s="169">
        <f t="shared" si="202"/>
        <v>0</v>
      </c>
      <c r="X400" s="169">
        <f t="shared" si="202"/>
        <v>0</v>
      </c>
      <c r="Y400" s="169">
        <f t="shared" si="202"/>
        <v>0</v>
      </c>
      <c r="Z400" s="169">
        <f t="shared" si="202"/>
        <v>0</v>
      </c>
      <c r="AA400" s="169">
        <f t="shared" si="202"/>
        <v>0</v>
      </c>
      <c r="AB400" s="169">
        <f t="shared" si="202"/>
        <v>0</v>
      </c>
      <c r="AC400" s="169">
        <f t="shared" si="202"/>
        <v>0</v>
      </c>
      <c r="AD400" s="169">
        <f t="shared" si="202"/>
        <v>0</v>
      </c>
      <c r="AE400" s="169">
        <f t="shared" si="202"/>
        <v>0</v>
      </c>
      <c r="AF400" s="169">
        <f t="shared" si="202"/>
        <v>0</v>
      </c>
      <c r="AG400" s="169">
        <f t="shared" si="202"/>
        <v>0</v>
      </c>
      <c r="AH400" s="169">
        <f t="shared" si="202"/>
        <v>0</v>
      </c>
      <c r="AI400" s="169">
        <f t="shared" si="202"/>
        <v>0</v>
      </c>
      <c r="AJ400" s="169">
        <f t="shared" si="202"/>
        <v>0</v>
      </c>
      <c r="AK400" s="169">
        <f t="shared" si="202"/>
        <v>0</v>
      </c>
      <c r="AL400" s="169">
        <f t="shared" si="202"/>
        <v>0</v>
      </c>
      <c r="AM400" s="169">
        <f t="shared" si="202"/>
        <v>0</v>
      </c>
    </row>
    <row r="401" spans="2:39" ht="24.9" customHeight="1">
      <c r="B401" s="145">
        <v>531</v>
      </c>
      <c r="C401" s="146" t="s">
        <v>315</v>
      </c>
      <c r="D401" s="147">
        <f>SUM(D402:D407)</f>
        <v>0</v>
      </c>
      <c r="E401" s="147">
        <f t="shared" ref="E401:AM401" si="203">SUM(E402:E407)</f>
        <v>0</v>
      </c>
      <c r="F401" s="147">
        <f t="shared" si="203"/>
        <v>0</v>
      </c>
      <c r="G401" s="147">
        <f t="shared" si="203"/>
        <v>0</v>
      </c>
      <c r="H401" s="147">
        <f t="shared" si="203"/>
        <v>0</v>
      </c>
      <c r="I401" s="147">
        <f t="shared" si="203"/>
        <v>0</v>
      </c>
      <c r="J401" s="147">
        <f t="shared" si="203"/>
        <v>0</v>
      </c>
      <c r="K401" s="147">
        <f t="shared" si="203"/>
        <v>0</v>
      </c>
      <c r="L401" s="147">
        <f t="shared" si="203"/>
        <v>0</v>
      </c>
      <c r="M401" s="147">
        <f t="shared" si="203"/>
        <v>0</v>
      </c>
      <c r="N401" s="147">
        <f t="shared" si="203"/>
        <v>0</v>
      </c>
      <c r="O401" s="147">
        <f t="shared" si="203"/>
        <v>0</v>
      </c>
      <c r="P401" s="147">
        <f t="shared" si="203"/>
        <v>0</v>
      </c>
      <c r="Q401" s="147">
        <f t="shared" si="203"/>
        <v>0</v>
      </c>
      <c r="R401" s="147">
        <f t="shared" si="203"/>
        <v>0</v>
      </c>
      <c r="S401" s="147">
        <f t="shared" si="203"/>
        <v>0</v>
      </c>
      <c r="T401" s="147">
        <f t="shared" si="203"/>
        <v>0</v>
      </c>
      <c r="U401" s="147">
        <f t="shared" si="203"/>
        <v>0</v>
      </c>
      <c r="V401" s="147">
        <f t="shared" si="203"/>
        <v>0</v>
      </c>
      <c r="W401" s="147">
        <f t="shared" si="203"/>
        <v>0</v>
      </c>
      <c r="X401" s="147">
        <f t="shared" si="203"/>
        <v>0</v>
      </c>
      <c r="Y401" s="147">
        <f t="shared" si="203"/>
        <v>0</v>
      </c>
      <c r="Z401" s="147">
        <f t="shared" si="203"/>
        <v>0</v>
      </c>
      <c r="AA401" s="147">
        <f t="shared" si="203"/>
        <v>0</v>
      </c>
      <c r="AB401" s="147">
        <f t="shared" si="203"/>
        <v>0</v>
      </c>
      <c r="AC401" s="147">
        <f t="shared" si="203"/>
        <v>0</v>
      </c>
      <c r="AD401" s="147">
        <f t="shared" si="203"/>
        <v>0</v>
      </c>
      <c r="AE401" s="147">
        <f t="shared" si="203"/>
        <v>0</v>
      </c>
      <c r="AF401" s="147">
        <f t="shared" si="203"/>
        <v>0</v>
      </c>
      <c r="AG401" s="147">
        <f t="shared" si="203"/>
        <v>0</v>
      </c>
      <c r="AH401" s="147">
        <f t="shared" si="203"/>
        <v>0</v>
      </c>
      <c r="AI401" s="147">
        <f t="shared" si="203"/>
        <v>0</v>
      </c>
      <c r="AJ401" s="147">
        <f t="shared" si="203"/>
        <v>0</v>
      </c>
      <c r="AK401" s="147">
        <f t="shared" si="203"/>
        <v>0</v>
      </c>
      <c r="AL401" s="147">
        <f t="shared" si="203"/>
        <v>0</v>
      </c>
      <c r="AM401" s="147">
        <f t="shared" si="203"/>
        <v>0</v>
      </c>
    </row>
    <row r="402" spans="2:39" ht="24.9" customHeight="1">
      <c r="B402" s="135">
        <v>5311001</v>
      </c>
      <c r="C402" s="139" t="s">
        <v>316</v>
      </c>
      <c r="D402" s="137">
        <f>SUM(E402:AM402)</f>
        <v>0</v>
      </c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</row>
    <row r="403" spans="2:39" ht="24.9" customHeight="1">
      <c r="B403" s="135">
        <v>5311002</v>
      </c>
      <c r="C403" s="139" t="s">
        <v>317</v>
      </c>
      <c r="D403" s="137">
        <f>SUM(E403:AM403)</f>
        <v>0</v>
      </c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</row>
    <row r="404" spans="2:39" ht="24.9" customHeight="1">
      <c r="B404" s="135">
        <v>5311003</v>
      </c>
      <c r="C404" s="139" t="s">
        <v>318</v>
      </c>
      <c r="D404" s="137">
        <f>SUM(E404:AM404)</f>
        <v>0</v>
      </c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</row>
    <row r="405" spans="2:39" ht="24.9" customHeight="1">
      <c r="B405" s="272">
        <v>5312001</v>
      </c>
      <c r="C405" s="95" t="s">
        <v>736</v>
      </c>
      <c r="D405" s="137">
        <f t="shared" ref="D405:D407" si="204">SUM(E405:AM405)</f>
        <v>0</v>
      </c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</row>
    <row r="406" spans="2:39" ht="24.9" customHeight="1">
      <c r="B406" s="272">
        <v>5312002</v>
      </c>
      <c r="C406" s="95" t="s">
        <v>737</v>
      </c>
      <c r="D406" s="137">
        <f t="shared" si="204"/>
        <v>0</v>
      </c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</row>
    <row r="407" spans="2:39" ht="24.9" customHeight="1">
      <c r="B407" s="272">
        <v>5312003</v>
      </c>
      <c r="C407" s="95" t="s">
        <v>738</v>
      </c>
      <c r="D407" s="137">
        <f t="shared" si="204"/>
        <v>0</v>
      </c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</row>
    <row r="408" spans="2:39" ht="24.9" customHeight="1">
      <c r="B408" s="145">
        <v>532</v>
      </c>
      <c r="C408" s="146" t="s">
        <v>319</v>
      </c>
      <c r="D408" s="147">
        <f t="shared" ref="D408:AM408" si="205">+D409</f>
        <v>0</v>
      </c>
      <c r="E408" s="147">
        <f t="shared" si="205"/>
        <v>0</v>
      </c>
      <c r="F408" s="147">
        <f t="shared" si="205"/>
        <v>0</v>
      </c>
      <c r="G408" s="147">
        <f t="shared" si="205"/>
        <v>0</v>
      </c>
      <c r="H408" s="147">
        <f t="shared" si="205"/>
        <v>0</v>
      </c>
      <c r="I408" s="147">
        <f t="shared" si="205"/>
        <v>0</v>
      </c>
      <c r="J408" s="147">
        <f t="shared" si="205"/>
        <v>0</v>
      </c>
      <c r="K408" s="147">
        <f t="shared" si="205"/>
        <v>0</v>
      </c>
      <c r="L408" s="147">
        <f t="shared" si="205"/>
        <v>0</v>
      </c>
      <c r="M408" s="147">
        <f t="shared" si="205"/>
        <v>0</v>
      </c>
      <c r="N408" s="147">
        <f t="shared" si="205"/>
        <v>0</v>
      </c>
      <c r="O408" s="147">
        <f t="shared" si="205"/>
        <v>0</v>
      </c>
      <c r="P408" s="147">
        <f t="shared" si="205"/>
        <v>0</v>
      </c>
      <c r="Q408" s="147">
        <f t="shared" si="205"/>
        <v>0</v>
      </c>
      <c r="R408" s="147">
        <f t="shared" si="205"/>
        <v>0</v>
      </c>
      <c r="S408" s="147">
        <f t="shared" si="205"/>
        <v>0</v>
      </c>
      <c r="T408" s="147">
        <f t="shared" si="205"/>
        <v>0</v>
      </c>
      <c r="U408" s="147">
        <f t="shared" si="205"/>
        <v>0</v>
      </c>
      <c r="V408" s="147">
        <f t="shared" si="205"/>
        <v>0</v>
      </c>
      <c r="W408" s="147">
        <f t="shared" si="205"/>
        <v>0</v>
      </c>
      <c r="X408" s="147">
        <f t="shared" si="205"/>
        <v>0</v>
      </c>
      <c r="Y408" s="147">
        <f t="shared" si="205"/>
        <v>0</v>
      </c>
      <c r="Z408" s="147">
        <f t="shared" si="205"/>
        <v>0</v>
      </c>
      <c r="AA408" s="147">
        <f t="shared" si="205"/>
        <v>0</v>
      </c>
      <c r="AB408" s="147">
        <f t="shared" si="205"/>
        <v>0</v>
      </c>
      <c r="AC408" s="147">
        <f t="shared" si="205"/>
        <v>0</v>
      </c>
      <c r="AD408" s="147">
        <f t="shared" si="205"/>
        <v>0</v>
      </c>
      <c r="AE408" s="147">
        <f t="shared" si="205"/>
        <v>0</v>
      </c>
      <c r="AF408" s="147">
        <f t="shared" si="205"/>
        <v>0</v>
      </c>
      <c r="AG408" s="147">
        <f t="shared" si="205"/>
        <v>0</v>
      </c>
      <c r="AH408" s="147">
        <f t="shared" si="205"/>
        <v>0</v>
      </c>
      <c r="AI408" s="147">
        <f t="shared" si="205"/>
        <v>0</v>
      </c>
      <c r="AJ408" s="147">
        <f t="shared" si="205"/>
        <v>0</v>
      </c>
      <c r="AK408" s="147">
        <f t="shared" si="205"/>
        <v>0</v>
      </c>
      <c r="AL408" s="147">
        <f t="shared" si="205"/>
        <v>0</v>
      </c>
      <c r="AM408" s="147">
        <f t="shared" si="205"/>
        <v>0</v>
      </c>
    </row>
    <row r="409" spans="2:39" ht="24.9" customHeight="1">
      <c r="B409" s="140">
        <v>5321002</v>
      </c>
      <c r="C409" s="141" t="s">
        <v>554</v>
      </c>
      <c r="D409" s="137">
        <f>SUM(E409:AM409)</f>
        <v>0</v>
      </c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</row>
    <row r="410" spans="2:39" ht="24.9" customHeight="1">
      <c r="B410" s="273">
        <v>541</v>
      </c>
      <c r="C410" s="160" t="s">
        <v>678</v>
      </c>
      <c r="D410" s="160">
        <f>SUM(D411:D426)</f>
        <v>0</v>
      </c>
      <c r="E410" s="160">
        <f t="shared" ref="E410:AM410" si="206">SUM(E411:E426)</f>
        <v>0</v>
      </c>
      <c r="F410" s="160">
        <f t="shared" si="206"/>
        <v>0</v>
      </c>
      <c r="G410" s="160">
        <f t="shared" si="206"/>
        <v>0</v>
      </c>
      <c r="H410" s="160">
        <f t="shared" si="206"/>
        <v>0</v>
      </c>
      <c r="I410" s="160">
        <f t="shared" si="206"/>
        <v>0</v>
      </c>
      <c r="J410" s="160">
        <f t="shared" si="206"/>
        <v>0</v>
      </c>
      <c r="K410" s="160">
        <f t="shared" si="206"/>
        <v>0</v>
      </c>
      <c r="L410" s="160">
        <f t="shared" si="206"/>
        <v>0</v>
      </c>
      <c r="M410" s="160">
        <f t="shared" si="206"/>
        <v>0</v>
      </c>
      <c r="N410" s="160">
        <f t="shared" si="206"/>
        <v>0</v>
      </c>
      <c r="O410" s="160">
        <f t="shared" si="206"/>
        <v>0</v>
      </c>
      <c r="P410" s="160">
        <f t="shared" si="206"/>
        <v>0</v>
      </c>
      <c r="Q410" s="160">
        <f t="shared" si="206"/>
        <v>0</v>
      </c>
      <c r="R410" s="160">
        <f t="shared" si="206"/>
        <v>0</v>
      </c>
      <c r="S410" s="160">
        <f t="shared" si="206"/>
        <v>0</v>
      </c>
      <c r="T410" s="160">
        <f t="shared" si="206"/>
        <v>0</v>
      </c>
      <c r="U410" s="160">
        <f t="shared" si="206"/>
        <v>0</v>
      </c>
      <c r="V410" s="160">
        <f t="shared" si="206"/>
        <v>0</v>
      </c>
      <c r="W410" s="160">
        <f t="shared" si="206"/>
        <v>0</v>
      </c>
      <c r="X410" s="160">
        <f t="shared" si="206"/>
        <v>0</v>
      </c>
      <c r="Y410" s="160">
        <f t="shared" si="206"/>
        <v>0</v>
      </c>
      <c r="Z410" s="160">
        <f t="shared" si="206"/>
        <v>0</v>
      </c>
      <c r="AA410" s="160">
        <f t="shared" si="206"/>
        <v>0</v>
      </c>
      <c r="AB410" s="160">
        <f t="shared" si="206"/>
        <v>0</v>
      </c>
      <c r="AC410" s="160">
        <f t="shared" si="206"/>
        <v>0</v>
      </c>
      <c r="AD410" s="160">
        <f t="shared" si="206"/>
        <v>0</v>
      </c>
      <c r="AE410" s="160">
        <f t="shared" si="206"/>
        <v>0</v>
      </c>
      <c r="AF410" s="160">
        <f t="shared" si="206"/>
        <v>0</v>
      </c>
      <c r="AG410" s="160">
        <f t="shared" si="206"/>
        <v>0</v>
      </c>
      <c r="AH410" s="160">
        <f t="shared" si="206"/>
        <v>0</v>
      </c>
      <c r="AI410" s="160">
        <f t="shared" si="206"/>
        <v>0</v>
      </c>
      <c r="AJ410" s="160">
        <f t="shared" si="206"/>
        <v>0</v>
      </c>
      <c r="AK410" s="160">
        <f t="shared" si="206"/>
        <v>0</v>
      </c>
      <c r="AL410" s="160">
        <f t="shared" si="206"/>
        <v>0</v>
      </c>
      <c r="AM410" s="160">
        <f t="shared" si="206"/>
        <v>0</v>
      </c>
    </row>
    <row r="411" spans="2:39" ht="24.9" customHeight="1">
      <c r="B411" s="148">
        <v>5411001</v>
      </c>
      <c r="C411" s="136" t="s">
        <v>653</v>
      </c>
      <c r="D411" s="137">
        <f t="shared" ref="D411:D426" si="207">SUM(E411:AM411)</f>
        <v>0</v>
      </c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</row>
    <row r="412" spans="2:39" ht="24.9" customHeight="1">
      <c r="B412" s="148">
        <v>5411002</v>
      </c>
      <c r="C412" s="136" t="s">
        <v>654</v>
      </c>
      <c r="D412" s="137">
        <f t="shared" si="207"/>
        <v>0</v>
      </c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</row>
    <row r="413" spans="2:39" ht="24.9" customHeight="1">
      <c r="B413" s="148">
        <v>5411003</v>
      </c>
      <c r="C413" s="136" t="s">
        <v>655</v>
      </c>
      <c r="D413" s="137">
        <f t="shared" si="207"/>
        <v>0</v>
      </c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</row>
    <row r="414" spans="2:39" ht="24.9" customHeight="1">
      <c r="B414" s="148">
        <v>5411004</v>
      </c>
      <c r="C414" s="136" t="s">
        <v>656</v>
      </c>
      <c r="D414" s="137">
        <f t="shared" si="207"/>
        <v>0</v>
      </c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</row>
    <row r="415" spans="2:39" ht="24.9" customHeight="1">
      <c r="B415" s="148">
        <v>5411005</v>
      </c>
      <c r="C415" s="136" t="s">
        <v>657</v>
      </c>
      <c r="D415" s="137">
        <f t="shared" si="207"/>
        <v>0</v>
      </c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</row>
    <row r="416" spans="2:39" ht="24.9" customHeight="1">
      <c r="B416" s="148">
        <v>5421001</v>
      </c>
      <c r="C416" s="136" t="s">
        <v>658</v>
      </c>
      <c r="D416" s="137">
        <f t="shared" si="207"/>
        <v>0</v>
      </c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</row>
    <row r="417" spans="2:39" ht="24.9" customHeight="1">
      <c r="B417" s="148">
        <v>5421002</v>
      </c>
      <c r="C417" s="136" t="s">
        <v>659</v>
      </c>
      <c r="D417" s="137">
        <f t="shared" si="207"/>
        <v>0</v>
      </c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</row>
    <row r="418" spans="2:39" ht="24.9" customHeight="1">
      <c r="B418" s="148">
        <v>5421003</v>
      </c>
      <c r="C418" s="136" t="s">
        <v>660</v>
      </c>
      <c r="D418" s="137">
        <f t="shared" si="207"/>
        <v>0</v>
      </c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</row>
    <row r="419" spans="2:39" ht="24.9" customHeight="1">
      <c r="B419" s="148">
        <v>5421004</v>
      </c>
      <c r="C419" s="136" t="s">
        <v>661</v>
      </c>
      <c r="D419" s="137">
        <f t="shared" si="207"/>
        <v>0</v>
      </c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</row>
    <row r="420" spans="2:39" ht="24.9" customHeight="1">
      <c r="B420" s="148">
        <v>5431001</v>
      </c>
      <c r="C420" s="136" t="s">
        <v>662</v>
      </c>
      <c r="D420" s="137">
        <f t="shared" si="207"/>
        <v>0</v>
      </c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</row>
    <row r="421" spans="2:39" ht="24.9" customHeight="1">
      <c r="B421" s="148">
        <v>6279021</v>
      </c>
      <c r="C421" s="136" t="s">
        <v>663</v>
      </c>
      <c r="D421" s="137">
        <f t="shared" si="207"/>
        <v>0</v>
      </c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</row>
    <row r="422" spans="2:39" ht="24.9" customHeight="1">
      <c r="B422" s="148">
        <v>6279022</v>
      </c>
      <c r="C422" s="136" t="s">
        <v>664</v>
      </c>
      <c r="D422" s="137">
        <f t="shared" si="207"/>
        <v>0</v>
      </c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</row>
    <row r="423" spans="2:39" ht="24.9" customHeight="1">
      <c r="B423" s="148">
        <v>5511001</v>
      </c>
      <c r="C423" s="136" t="s">
        <v>665</v>
      </c>
      <c r="D423" s="137">
        <f t="shared" si="207"/>
        <v>0</v>
      </c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</row>
    <row r="424" spans="2:39" ht="24.9" customHeight="1">
      <c r="B424" s="148">
        <v>5521001</v>
      </c>
      <c r="C424" s="136" t="s">
        <v>666</v>
      </c>
      <c r="D424" s="137">
        <f t="shared" si="207"/>
        <v>0</v>
      </c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</row>
    <row r="425" spans="2:39" ht="24.9" customHeight="1">
      <c r="B425" s="270">
        <v>5511006</v>
      </c>
      <c r="C425" s="271" t="s">
        <v>725</v>
      </c>
      <c r="D425" s="137">
        <f t="shared" si="207"/>
        <v>0</v>
      </c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</row>
    <row r="426" spans="2:39" ht="24.9" customHeight="1">
      <c r="B426" s="151">
        <v>6279023</v>
      </c>
      <c r="C426" s="267" t="s">
        <v>667</v>
      </c>
      <c r="D426" s="137">
        <f t="shared" si="207"/>
        <v>0</v>
      </c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</row>
    <row r="427" spans="2:39" ht="24.9" customHeight="1">
      <c r="B427" s="158">
        <v>6</v>
      </c>
      <c r="C427" s="159" t="s">
        <v>320</v>
      </c>
      <c r="D427" s="160">
        <f>+D428+D436</f>
        <v>0</v>
      </c>
      <c r="E427" s="160">
        <f>+E428+E436</f>
        <v>0</v>
      </c>
      <c r="F427" s="160">
        <f>+F428+F436</f>
        <v>0</v>
      </c>
      <c r="G427" s="160">
        <f t="shared" ref="G427:AM427" si="208">+G428+G436</f>
        <v>0</v>
      </c>
      <c r="H427" s="160">
        <f t="shared" si="208"/>
        <v>0</v>
      </c>
      <c r="I427" s="160">
        <f t="shared" si="208"/>
        <v>0</v>
      </c>
      <c r="J427" s="160">
        <f t="shared" si="208"/>
        <v>0</v>
      </c>
      <c r="K427" s="160">
        <f t="shared" si="208"/>
        <v>0</v>
      </c>
      <c r="L427" s="160">
        <f t="shared" si="208"/>
        <v>0</v>
      </c>
      <c r="M427" s="160">
        <f t="shared" si="208"/>
        <v>0</v>
      </c>
      <c r="N427" s="160">
        <f t="shared" si="208"/>
        <v>0</v>
      </c>
      <c r="O427" s="160">
        <f t="shared" si="208"/>
        <v>0</v>
      </c>
      <c r="P427" s="160">
        <f t="shared" si="208"/>
        <v>0</v>
      </c>
      <c r="Q427" s="160">
        <f t="shared" si="208"/>
        <v>0</v>
      </c>
      <c r="R427" s="160">
        <f t="shared" si="208"/>
        <v>0</v>
      </c>
      <c r="S427" s="160">
        <f t="shared" si="208"/>
        <v>0</v>
      </c>
      <c r="T427" s="160">
        <f t="shared" si="208"/>
        <v>0</v>
      </c>
      <c r="U427" s="160">
        <f t="shared" si="208"/>
        <v>0</v>
      </c>
      <c r="V427" s="160">
        <f t="shared" si="208"/>
        <v>0</v>
      </c>
      <c r="W427" s="160">
        <f t="shared" si="208"/>
        <v>0</v>
      </c>
      <c r="X427" s="160">
        <f t="shared" si="208"/>
        <v>0</v>
      </c>
      <c r="Y427" s="160">
        <f t="shared" si="208"/>
        <v>0</v>
      </c>
      <c r="Z427" s="160">
        <f t="shared" si="208"/>
        <v>0</v>
      </c>
      <c r="AA427" s="160">
        <f t="shared" si="208"/>
        <v>0</v>
      </c>
      <c r="AB427" s="160">
        <f t="shared" si="208"/>
        <v>0</v>
      </c>
      <c r="AC427" s="160">
        <f t="shared" si="208"/>
        <v>0</v>
      </c>
      <c r="AD427" s="160">
        <f t="shared" si="208"/>
        <v>0</v>
      </c>
      <c r="AE427" s="160">
        <f t="shared" si="208"/>
        <v>0</v>
      </c>
      <c r="AF427" s="160">
        <f t="shared" si="208"/>
        <v>0</v>
      </c>
      <c r="AG427" s="160">
        <f t="shared" si="208"/>
        <v>0</v>
      </c>
      <c r="AH427" s="160">
        <f t="shared" si="208"/>
        <v>0</v>
      </c>
      <c r="AI427" s="160">
        <f t="shared" si="208"/>
        <v>0</v>
      </c>
      <c r="AJ427" s="160">
        <f t="shared" si="208"/>
        <v>0</v>
      </c>
      <c r="AK427" s="160">
        <f t="shared" si="208"/>
        <v>0</v>
      </c>
      <c r="AL427" s="160">
        <f t="shared" si="208"/>
        <v>0</v>
      </c>
      <c r="AM427" s="160">
        <f t="shared" si="208"/>
        <v>0</v>
      </c>
    </row>
    <row r="428" spans="2:39" ht="24.9" customHeight="1">
      <c r="B428" s="158">
        <v>61</v>
      </c>
      <c r="C428" s="166" t="s">
        <v>321</v>
      </c>
      <c r="D428" s="160">
        <f>+D429+D433</f>
        <v>0</v>
      </c>
      <c r="E428" s="160">
        <f>+E429+E433</f>
        <v>0</v>
      </c>
      <c r="F428" s="160">
        <f>+F429+F433</f>
        <v>0</v>
      </c>
      <c r="G428" s="160">
        <f t="shared" ref="G428:AM428" si="209">+G429+G433</f>
        <v>0</v>
      </c>
      <c r="H428" s="160">
        <f t="shared" si="209"/>
        <v>0</v>
      </c>
      <c r="I428" s="160">
        <f t="shared" si="209"/>
        <v>0</v>
      </c>
      <c r="J428" s="160">
        <f t="shared" si="209"/>
        <v>0</v>
      </c>
      <c r="K428" s="160">
        <f t="shared" si="209"/>
        <v>0</v>
      </c>
      <c r="L428" s="160">
        <f t="shared" si="209"/>
        <v>0</v>
      </c>
      <c r="M428" s="160">
        <f t="shared" si="209"/>
        <v>0</v>
      </c>
      <c r="N428" s="160">
        <f t="shared" si="209"/>
        <v>0</v>
      </c>
      <c r="O428" s="160">
        <f t="shared" si="209"/>
        <v>0</v>
      </c>
      <c r="P428" s="160">
        <f t="shared" si="209"/>
        <v>0</v>
      </c>
      <c r="Q428" s="160">
        <f t="shared" si="209"/>
        <v>0</v>
      </c>
      <c r="R428" s="160">
        <f t="shared" si="209"/>
        <v>0</v>
      </c>
      <c r="S428" s="160">
        <f t="shared" si="209"/>
        <v>0</v>
      </c>
      <c r="T428" s="160">
        <f t="shared" si="209"/>
        <v>0</v>
      </c>
      <c r="U428" s="160">
        <f t="shared" si="209"/>
        <v>0</v>
      </c>
      <c r="V428" s="160">
        <f t="shared" si="209"/>
        <v>0</v>
      </c>
      <c r="W428" s="160">
        <f t="shared" si="209"/>
        <v>0</v>
      </c>
      <c r="X428" s="160">
        <f t="shared" si="209"/>
        <v>0</v>
      </c>
      <c r="Y428" s="160">
        <f t="shared" si="209"/>
        <v>0</v>
      </c>
      <c r="Z428" s="160">
        <f t="shared" si="209"/>
        <v>0</v>
      </c>
      <c r="AA428" s="160">
        <f t="shared" si="209"/>
        <v>0</v>
      </c>
      <c r="AB428" s="160">
        <f t="shared" si="209"/>
        <v>0</v>
      </c>
      <c r="AC428" s="160">
        <f t="shared" si="209"/>
        <v>0</v>
      </c>
      <c r="AD428" s="160">
        <f t="shared" si="209"/>
        <v>0</v>
      </c>
      <c r="AE428" s="160">
        <f t="shared" si="209"/>
        <v>0</v>
      </c>
      <c r="AF428" s="160">
        <f t="shared" si="209"/>
        <v>0</v>
      </c>
      <c r="AG428" s="160">
        <f t="shared" si="209"/>
        <v>0</v>
      </c>
      <c r="AH428" s="160">
        <f t="shared" si="209"/>
        <v>0</v>
      </c>
      <c r="AI428" s="160">
        <f t="shared" si="209"/>
        <v>0</v>
      </c>
      <c r="AJ428" s="160">
        <f t="shared" si="209"/>
        <v>0</v>
      </c>
      <c r="AK428" s="160">
        <f t="shared" si="209"/>
        <v>0</v>
      </c>
      <c r="AL428" s="160">
        <f t="shared" si="209"/>
        <v>0</v>
      </c>
      <c r="AM428" s="160">
        <f t="shared" si="209"/>
        <v>0</v>
      </c>
    </row>
    <row r="429" spans="2:39" ht="24.9" customHeight="1">
      <c r="B429" s="161">
        <v>611</v>
      </c>
      <c r="C429" s="162" t="s">
        <v>322</v>
      </c>
      <c r="D429" s="163">
        <f>SUM(D430:D432)</f>
        <v>0</v>
      </c>
      <c r="E429" s="163">
        <f>SUM(E430:E432)</f>
        <v>0</v>
      </c>
      <c r="F429" s="163">
        <f>SUM(F430:F432)</f>
        <v>0</v>
      </c>
      <c r="G429" s="163">
        <f t="shared" ref="G429:AM429" si="210">SUM(G430:G432)</f>
        <v>0</v>
      </c>
      <c r="H429" s="163">
        <f t="shared" si="210"/>
        <v>0</v>
      </c>
      <c r="I429" s="163">
        <f t="shared" si="210"/>
        <v>0</v>
      </c>
      <c r="J429" s="163">
        <f t="shared" si="210"/>
        <v>0</v>
      </c>
      <c r="K429" s="163">
        <f t="shared" si="210"/>
        <v>0</v>
      </c>
      <c r="L429" s="163">
        <f t="shared" si="210"/>
        <v>0</v>
      </c>
      <c r="M429" s="163">
        <f t="shared" si="210"/>
        <v>0</v>
      </c>
      <c r="N429" s="163">
        <f t="shared" si="210"/>
        <v>0</v>
      </c>
      <c r="O429" s="163">
        <f t="shared" si="210"/>
        <v>0</v>
      </c>
      <c r="P429" s="163">
        <f t="shared" si="210"/>
        <v>0</v>
      </c>
      <c r="Q429" s="163">
        <f t="shared" si="210"/>
        <v>0</v>
      </c>
      <c r="R429" s="163">
        <f t="shared" si="210"/>
        <v>0</v>
      </c>
      <c r="S429" s="163">
        <f t="shared" si="210"/>
        <v>0</v>
      </c>
      <c r="T429" s="163">
        <f t="shared" si="210"/>
        <v>0</v>
      </c>
      <c r="U429" s="163">
        <f t="shared" si="210"/>
        <v>0</v>
      </c>
      <c r="V429" s="163">
        <f t="shared" si="210"/>
        <v>0</v>
      </c>
      <c r="W429" s="163">
        <f t="shared" si="210"/>
        <v>0</v>
      </c>
      <c r="X429" s="163">
        <f t="shared" si="210"/>
        <v>0</v>
      </c>
      <c r="Y429" s="163">
        <f t="shared" si="210"/>
        <v>0</v>
      </c>
      <c r="Z429" s="163">
        <f t="shared" si="210"/>
        <v>0</v>
      </c>
      <c r="AA429" s="163">
        <f t="shared" si="210"/>
        <v>0</v>
      </c>
      <c r="AB429" s="163">
        <f t="shared" si="210"/>
        <v>0</v>
      </c>
      <c r="AC429" s="163">
        <f t="shared" si="210"/>
        <v>0</v>
      </c>
      <c r="AD429" s="163">
        <f t="shared" si="210"/>
        <v>0</v>
      </c>
      <c r="AE429" s="163">
        <f t="shared" si="210"/>
        <v>0</v>
      </c>
      <c r="AF429" s="163">
        <f t="shared" si="210"/>
        <v>0</v>
      </c>
      <c r="AG429" s="163">
        <f t="shared" si="210"/>
        <v>0</v>
      </c>
      <c r="AH429" s="163">
        <f t="shared" si="210"/>
        <v>0</v>
      </c>
      <c r="AI429" s="163">
        <f t="shared" si="210"/>
        <v>0</v>
      </c>
      <c r="AJ429" s="163">
        <f t="shared" si="210"/>
        <v>0</v>
      </c>
      <c r="AK429" s="163">
        <f t="shared" si="210"/>
        <v>0</v>
      </c>
      <c r="AL429" s="163">
        <f t="shared" si="210"/>
        <v>0</v>
      </c>
      <c r="AM429" s="163">
        <f t="shared" si="210"/>
        <v>0</v>
      </c>
    </row>
    <row r="430" spans="2:39" ht="24.9" customHeight="1">
      <c r="B430" s="135">
        <v>6111001</v>
      </c>
      <c r="C430" s="139" t="s">
        <v>323</v>
      </c>
      <c r="D430" s="137">
        <f>SUM(E430:AM430)</f>
        <v>0</v>
      </c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</row>
    <row r="431" spans="2:39" ht="24.9" customHeight="1">
      <c r="B431" s="135">
        <v>6111002</v>
      </c>
      <c r="C431" s="139" t="s">
        <v>324</v>
      </c>
      <c r="D431" s="137">
        <f>SUM(E431:AM431)</f>
        <v>0</v>
      </c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</row>
    <row r="432" spans="2:39" ht="24.9" customHeight="1">
      <c r="B432" s="140">
        <v>6111003</v>
      </c>
      <c r="C432" s="141" t="s">
        <v>325</v>
      </c>
      <c r="D432" s="137">
        <f>SUM(E432:AM432)</f>
        <v>0</v>
      </c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</row>
    <row r="433" spans="2:42" ht="24.9" customHeight="1">
      <c r="B433" s="161">
        <v>612</v>
      </c>
      <c r="C433" s="162" t="s">
        <v>326</v>
      </c>
      <c r="D433" s="163">
        <f>+D434+D435</f>
        <v>0</v>
      </c>
      <c r="E433" s="163">
        <f>+E434+E435</f>
        <v>0</v>
      </c>
      <c r="F433" s="163">
        <f>+F434+F435</f>
        <v>0</v>
      </c>
      <c r="G433" s="163">
        <f t="shared" ref="G433:AM433" si="211">+G434+G435</f>
        <v>0</v>
      </c>
      <c r="H433" s="163">
        <f t="shared" si="211"/>
        <v>0</v>
      </c>
      <c r="I433" s="163">
        <f t="shared" si="211"/>
        <v>0</v>
      </c>
      <c r="J433" s="163">
        <f t="shared" si="211"/>
        <v>0</v>
      </c>
      <c r="K433" s="163">
        <f t="shared" si="211"/>
        <v>0</v>
      </c>
      <c r="L433" s="163">
        <f t="shared" si="211"/>
        <v>0</v>
      </c>
      <c r="M433" s="163">
        <f t="shared" si="211"/>
        <v>0</v>
      </c>
      <c r="N433" s="163">
        <f t="shared" si="211"/>
        <v>0</v>
      </c>
      <c r="O433" s="163">
        <f t="shared" si="211"/>
        <v>0</v>
      </c>
      <c r="P433" s="163">
        <f t="shared" si="211"/>
        <v>0</v>
      </c>
      <c r="Q433" s="163">
        <f t="shared" si="211"/>
        <v>0</v>
      </c>
      <c r="R433" s="163">
        <f t="shared" si="211"/>
        <v>0</v>
      </c>
      <c r="S433" s="163">
        <f t="shared" si="211"/>
        <v>0</v>
      </c>
      <c r="T433" s="163">
        <f t="shared" si="211"/>
        <v>0</v>
      </c>
      <c r="U433" s="163">
        <f t="shared" si="211"/>
        <v>0</v>
      </c>
      <c r="V433" s="163">
        <f t="shared" si="211"/>
        <v>0</v>
      </c>
      <c r="W433" s="163">
        <f t="shared" si="211"/>
        <v>0</v>
      </c>
      <c r="X433" s="163">
        <f t="shared" si="211"/>
        <v>0</v>
      </c>
      <c r="Y433" s="163">
        <f t="shared" si="211"/>
        <v>0</v>
      </c>
      <c r="Z433" s="163">
        <f t="shared" si="211"/>
        <v>0</v>
      </c>
      <c r="AA433" s="163">
        <f t="shared" si="211"/>
        <v>0</v>
      </c>
      <c r="AB433" s="163">
        <f t="shared" si="211"/>
        <v>0</v>
      </c>
      <c r="AC433" s="163">
        <f t="shared" si="211"/>
        <v>0</v>
      </c>
      <c r="AD433" s="163">
        <f t="shared" si="211"/>
        <v>0</v>
      </c>
      <c r="AE433" s="163">
        <f t="shared" si="211"/>
        <v>0</v>
      </c>
      <c r="AF433" s="163">
        <f t="shared" si="211"/>
        <v>0</v>
      </c>
      <c r="AG433" s="163">
        <f t="shared" si="211"/>
        <v>0</v>
      </c>
      <c r="AH433" s="163">
        <f t="shared" si="211"/>
        <v>0</v>
      </c>
      <c r="AI433" s="163">
        <f t="shared" si="211"/>
        <v>0</v>
      </c>
      <c r="AJ433" s="163">
        <f t="shared" si="211"/>
        <v>0</v>
      </c>
      <c r="AK433" s="163">
        <f t="shared" si="211"/>
        <v>0</v>
      </c>
      <c r="AL433" s="163">
        <f t="shared" si="211"/>
        <v>0</v>
      </c>
      <c r="AM433" s="163">
        <f t="shared" si="211"/>
        <v>0</v>
      </c>
    </row>
    <row r="434" spans="2:42" ht="24.9" customHeight="1">
      <c r="B434" s="135">
        <v>6121001</v>
      </c>
      <c r="C434" s="139" t="s">
        <v>327</v>
      </c>
      <c r="D434" s="137">
        <f>SUM(E434:AM434)</f>
        <v>0</v>
      </c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</row>
    <row r="435" spans="2:42" ht="24.9" customHeight="1">
      <c r="B435" s="140">
        <v>6121002</v>
      </c>
      <c r="C435" s="141" t="s">
        <v>328</v>
      </c>
      <c r="D435" s="137">
        <f>SUM(E435:AM435)</f>
        <v>0</v>
      </c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</row>
    <row r="436" spans="2:42" ht="24.9" customHeight="1">
      <c r="B436" s="170">
        <v>62</v>
      </c>
      <c r="C436" s="166" t="s">
        <v>329</v>
      </c>
      <c r="D436" s="160">
        <f>+D437+D460+D463+D473+D483+D494+D500+D557+D575</f>
        <v>0</v>
      </c>
      <c r="E436" s="160">
        <f>+E437+E460+E463+E473+E483+E494+E500+E557+E575</f>
        <v>0</v>
      </c>
      <c r="F436" s="160">
        <f>+F437+F460+F463+F473+F483+F494+F500+F557+F575</f>
        <v>0</v>
      </c>
      <c r="G436" s="160">
        <f t="shared" ref="G436:AM436" si="212">+G437+G460+G463+G473+G483+G494+G500+G557+G575</f>
        <v>0</v>
      </c>
      <c r="H436" s="160">
        <f t="shared" si="212"/>
        <v>0</v>
      </c>
      <c r="I436" s="160">
        <f t="shared" si="212"/>
        <v>0</v>
      </c>
      <c r="J436" s="160">
        <f t="shared" si="212"/>
        <v>0</v>
      </c>
      <c r="K436" s="160">
        <f t="shared" si="212"/>
        <v>0</v>
      </c>
      <c r="L436" s="160">
        <f t="shared" si="212"/>
        <v>0</v>
      </c>
      <c r="M436" s="160">
        <f t="shared" si="212"/>
        <v>0</v>
      </c>
      <c r="N436" s="160">
        <f t="shared" si="212"/>
        <v>0</v>
      </c>
      <c r="O436" s="160">
        <f t="shared" si="212"/>
        <v>0</v>
      </c>
      <c r="P436" s="160">
        <f t="shared" si="212"/>
        <v>0</v>
      </c>
      <c r="Q436" s="160">
        <f t="shared" si="212"/>
        <v>0</v>
      </c>
      <c r="R436" s="160">
        <f t="shared" si="212"/>
        <v>0</v>
      </c>
      <c r="S436" s="160">
        <f t="shared" si="212"/>
        <v>0</v>
      </c>
      <c r="T436" s="160">
        <f t="shared" si="212"/>
        <v>0</v>
      </c>
      <c r="U436" s="160">
        <f t="shared" si="212"/>
        <v>0</v>
      </c>
      <c r="V436" s="160">
        <f t="shared" si="212"/>
        <v>0</v>
      </c>
      <c r="W436" s="160">
        <f t="shared" si="212"/>
        <v>0</v>
      </c>
      <c r="X436" s="160">
        <f t="shared" si="212"/>
        <v>0</v>
      </c>
      <c r="Y436" s="160">
        <f t="shared" si="212"/>
        <v>0</v>
      </c>
      <c r="Z436" s="160">
        <f t="shared" si="212"/>
        <v>0</v>
      </c>
      <c r="AA436" s="160">
        <f t="shared" si="212"/>
        <v>0</v>
      </c>
      <c r="AB436" s="160">
        <f t="shared" si="212"/>
        <v>0</v>
      </c>
      <c r="AC436" s="160">
        <f t="shared" si="212"/>
        <v>0</v>
      </c>
      <c r="AD436" s="160">
        <f t="shared" si="212"/>
        <v>0</v>
      </c>
      <c r="AE436" s="160">
        <f t="shared" si="212"/>
        <v>0</v>
      </c>
      <c r="AF436" s="160">
        <f t="shared" si="212"/>
        <v>0</v>
      </c>
      <c r="AG436" s="160">
        <f t="shared" si="212"/>
        <v>0</v>
      </c>
      <c r="AH436" s="160">
        <f t="shared" si="212"/>
        <v>0</v>
      </c>
      <c r="AI436" s="160">
        <f t="shared" si="212"/>
        <v>0</v>
      </c>
      <c r="AJ436" s="160">
        <f t="shared" si="212"/>
        <v>0</v>
      </c>
      <c r="AK436" s="160">
        <f t="shared" si="212"/>
        <v>0</v>
      </c>
      <c r="AL436" s="160">
        <f t="shared" si="212"/>
        <v>0</v>
      </c>
      <c r="AM436" s="160">
        <f t="shared" si="212"/>
        <v>0</v>
      </c>
    </row>
    <row r="437" spans="2:42" ht="24.9" customHeight="1">
      <c r="B437" s="158">
        <v>621</v>
      </c>
      <c r="C437" s="159" t="s">
        <v>330</v>
      </c>
      <c r="D437" s="160">
        <f>+D438+D447</f>
        <v>0</v>
      </c>
      <c r="E437" s="160">
        <f>+E438+E447</f>
        <v>0</v>
      </c>
      <c r="F437" s="160">
        <f>+F438+F447</f>
        <v>0</v>
      </c>
      <c r="G437" s="160">
        <f t="shared" ref="G437:AM437" si="213">+G438+G447</f>
        <v>0</v>
      </c>
      <c r="H437" s="160">
        <f t="shared" si="213"/>
        <v>0</v>
      </c>
      <c r="I437" s="160">
        <f t="shared" si="213"/>
        <v>0</v>
      </c>
      <c r="J437" s="160">
        <f t="shared" si="213"/>
        <v>0</v>
      </c>
      <c r="K437" s="160">
        <f t="shared" si="213"/>
        <v>0</v>
      </c>
      <c r="L437" s="160">
        <f t="shared" si="213"/>
        <v>0</v>
      </c>
      <c r="M437" s="160">
        <f t="shared" si="213"/>
        <v>0</v>
      </c>
      <c r="N437" s="160">
        <f t="shared" si="213"/>
        <v>0</v>
      </c>
      <c r="O437" s="160">
        <f t="shared" si="213"/>
        <v>0</v>
      </c>
      <c r="P437" s="160">
        <f t="shared" si="213"/>
        <v>0</v>
      </c>
      <c r="Q437" s="160">
        <f t="shared" si="213"/>
        <v>0</v>
      </c>
      <c r="R437" s="160">
        <f t="shared" si="213"/>
        <v>0</v>
      </c>
      <c r="S437" s="160">
        <f t="shared" si="213"/>
        <v>0</v>
      </c>
      <c r="T437" s="160">
        <f t="shared" si="213"/>
        <v>0</v>
      </c>
      <c r="U437" s="160">
        <f t="shared" si="213"/>
        <v>0</v>
      </c>
      <c r="V437" s="160">
        <f t="shared" si="213"/>
        <v>0</v>
      </c>
      <c r="W437" s="160">
        <f t="shared" si="213"/>
        <v>0</v>
      </c>
      <c r="X437" s="160">
        <f t="shared" si="213"/>
        <v>0</v>
      </c>
      <c r="Y437" s="160">
        <f t="shared" si="213"/>
        <v>0</v>
      </c>
      <c r="Z437" s="160">
        <f t="shared" si="213"/>
        <v>0</v>
      </c>
      <c r="AA437" s="160">
        <f t="shared" si="213"/>
        <v>0</v>
      </c>
      <c r="AB437" s="160">
        <f t="shared" si="213"/>
        <v>0</v>
      </c>
      <c r="AC437" s="160">
        <f t="shared" si="213"/>
        <v>0</v>
      </c>
      <c r="AD437" s="160">
        <f t="shared" si="213"/>
        <v>0</v>
      </c>
      <c r="AE437" s="160">
        <f t="shared" si="213"/>
        <v>0</v>
      </c>
      <c r="AF437" s="160">
        <f t="shared" si="213"/>
        <v>0</v>
      </c>
      <c r="AG437" s="160">
        <f t="shared" si="213"/>
        <v>0</v>
      </c>
      <c r="AH437" s="160">
        <f t="shared" si="213"/>
        <v>0</v>
      </c>
      <c r="AI437" s="160">
        <f t="shared" si="213"/>
        <v>0</v>
      </c>
      <c r="AJ437" s="160">
        <f t="shared" si="213"/>
        <v>0</v>
      </c>
      <c r="AK437" s="160">
        <f t="shared" si="213"/>
        <v>0</v>
      </c>
      <c r="AL437" s="160">
        <f t="shared" si="213"/>
        <v>0</v>
      </c>
      <c r="AM437" s="160">
        <f t="shared" si="213"/>
        <v>0</v>
      </c>
    </row>
    <row r="438" spans="2:42" ht="24.9" customHeight="1">
      <c r="B438" s="161">
        <v>6211</v>
      </c>
      <c r="C438" s="162" t="s">
        <v>331</v>
      </c>
      <c r="D438" s="163">
        <f>SUM(D439:D446)</f>
        <v>0</v>
      </c>
      <c r="E438" s="163">
        <f>SUM(E439:E446)</f>
        <v>0</v>
      </c>
      <c r="F438" s="163">
        <f>SUM(F439:F446)</f>
        <v>0</v>
      </c>
      <c r="G438" s="163">
        <f t="shared" ref="G438:AM438" si="214">SUM(G439:G446)</f>
        <v>0</v>
      </c>
      <c r="H438" s="163">
        <f t="shared" si="214"/>
        <v>0</v>
      </c>
      <c r="I438" s="163">
        <f t="shared" si="214"/>
        <v>0</v>
      </c>
      <c r="J438" s="163">
        <f t="shared" si="214"/>
        <v>0</v>
      </c>
      <c r="K438" s="163">
        <f t="shared" si="214"/>
        <v>0</v>
      </c>
      <c r="L438" s="163">
        <f t="shared" si="214"/>
        <v>0</v>
      </c>
      <c r="M438" s="163">
        <f t="shared" si="214"/>
        <v>0</v>
      </c>
      <c r="N438" s="163">
        <f t="shared" si="214"/>
        <v>0</v>
      </c>
      <c r="O438" s="163">
        <f t="shared" si="214"/>
        <v>0</v>
      </c>
      <c r="P438" s="163">
        <f t="shared" si="214"/>
        <v>0</v>
      </c>
      <c r="Q438" s="163">
        <f t="shared" si="214"/>
        <v>0</v>
      </c>
      <c r="R438" s="163">
        <f t="shared" si="214"/>
        <v>0</v>
      </c>
      <c r="S438" s="163">
        <f t="shared" si="214"/>
        <v>0</v>
      </c>
      <c r="T438" s="163">
        <f t="shared" si="214"/>
        <v>0</v>
      </c>
      <c r="U438" s="163">
        <f t="shared" si="214"/>
        <v>0</v>
      </c>
      <c r="V438" s="163">
        <f t="shared" si="214"/>
        <v>0</v>
      </c>
      <c r="W438" s="163">
        <f t="shared" si="214"/>
        <v>0</v>
      </c>
      <c r="X438" s="163">
        <f t="shared" si="214"/>
        <v>0</v>
      </c>
      <c r="Y438" s="163">
        <f t="shared" si="214"/>
        <v>0</v>
      </c>
      <c r="Z438" s="163">
        <f t="shared" si="214"/>
        <v>0</v>
      </c>
      <c r="AA438" s="163">
        <f t="shared" si="214"/>
        <v>0</v>
      </c>
      <c r="AB438" s="163">
        <f t="shared" si="214"/>
        <v>0</v>
      </c>
      <c r="AC438" s="163">
        <f t="shared" si="214"/>
        <v>0</v>
      </c>
      <c r="AD438" s="163">
        <f t="shared" si="214"/>
        <v>0</v>
      </c>
      <c r="AE438" s="163">
        <f t="shared" si="214"/>
        <v>0</v>
      </c>
      <c r="AF438" s="163">
        <f t="shared" si="214"/>
        <v>0</v>
      </c>
      <c r="AG438" s="163">
        <f t="shared" si="214"/>
        <v>0</v>
      </c>
      <c r="AH438" s="163">
        <f t="shared" si="214"/>
        <v>0</v>
      </c>
      <c r="AI438" s="163">
        <f t="shared" si="214"/>
        <v>0</v>
      </c>
      <c r="AJ438" s="163">
        <f t="shared" si="214"/>
        <v>0</v>
      </c>
      <c r="AK438" s="163">
        <f t="shared" si="214"/>
        <v>0</v>
      </c>
      <c r="AL438" s="163">
        <f t="shared" si="214"/>
        <v>0</v>
      </c>
      <c r="AM438" s="163">
        <f t="shared" si="214"/>
        <v>0</v>
      </c>
    </row>
    <row r="439" spans="2:42" ht="24.9" customHeight="1">
      <c r="B439" s="135">
        <v>6211001</v>
      </c>
      <c r="C439" s="139" t="s">
        <v>332</v>
      </c>
      <c r="D439" s="137">
        <f t="shared" ref="D439:D446" si="215">SUM(E439:AM439)</f>
        <v>0</v>
      </c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</row>
    <row r="440" spans="2:42" ht="24.9" customHeight="1">
      <c r="B440" s="135">
        <v>6211002</v>
      </c>
      <c r="C440" s="139" t="s">
        <v>333</v>
      </c>
      <c r="D440" s="137">
        <f t="shared" si="215"/>
        <v>0</v>
      </c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</row>
    <row r="441" spans="2:42" ht="24.9" customHeight="1">
      <c r="B441" s="148">
        <v>6211003</v>
      </c>
      <c r="C441" s="139" t="s">
        <v>334</v>
      </c>
      <c r="D441" s="137">
        <f t="shared" si="215"/>
        <v>0</v>
      </c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</row>
    <row r="442" spans="2:42" ht="24.9" customHeight="1">
      <c r="B442" s="148">
        <v>6211004</v>
      </c>
      <c r="C442" s="139" t="s">
        <v>335</v>
      </c>
      <c r="D442" s="137">
        <f t="shared" si="215"/>
        <v>0</v>
      </c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</row>
    <row r="443" spans="2:42" ht="24.9" customHeight="1">
      <c r="B443" s="148">
        <v>6211005</v>
      </c>
      <c r="C443" s="139" t="s">
        <v>336</v>
      </c>
      <c r="D443" s="137">
        <f t="shared" si="215"/>
        <v>0</v>
      </c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</row>
    <row r="444" spans="2:42" ht="24.9" customHeight="1">
      <c r="B444" s="148">
        <v>6211006</v>
      </c>
      <c r="C444" s="139" t="s">
        <v>337</v>
      </c>
      <c r="D444" s="137">
        <f t="shared" si="215"/>
        <v>0</v>
      </c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</row>
    <row r="445" spans="2:42" ht="24.9" customHeight="1">
      <c r="B445" s="148">
        <v>6211007</v>
      </c>
      <c r="C445" s="139" t="s">
        <v>338</v>
      </c>
      <c r="D445" s="137">
        <f t="shared" si="215"/>
        <v>0</v>
      </c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</row>
    <row r="446" spans="2:42" ht="24.9" customHeight="1">
      <c r="B446" s="151">
        <v>6211008</v>
      </c>
      <c r="C446" s="141" t="s">
        <v>339</v>
      </c>
      <c r="D446" s="137">
        <f t="shared" si="215"/>
        <v>0</v>
      </c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</row>
    <row r="447" spans="2:42" ht="24.9" customHeight="1">
      <c r="B447" s="161">
        <v>6212</v>
      </c>
      <c r="C447" s="162" t="s">
        <v>340</v>
      </c>
      <c r="D447" s="163">
        <f>SUM(D448:D459)</f>
        <v>0</v>
      </c>
      <c r="E447" s="163">
        <f t="shared" ref="E447:AP447" si="216">SUM(E448:E459)</f>
        <v>0</v>
      </c>
      <c r="F447" s="163">
        <f t="shared" si="216"/>
        <v>0</v>
      </c>
      <c r="G447" s="163">
        <f t="shared" si="216"/>
        <v>0</v>
      </c>
      <c r="H447" s="163">
        <f t="shared" si="216"/>
        <v>0</v>
      </c>
      <c r="I447" s="163">
        <f t="shared" si="216"/>
        <v>0</v>
      </c>
      <c r="J447" s="163">
        <f t="shared" si="216"/>
        <v>0</v>
      </c>
      <c r="K447" s="163">
        <f t="shared" si="216"/>
        <v>0</v>
      </c>
      <c r="L447" s="163">
        <f t="shared" si="216"/>
        <v>0</v>
      </c>
      <c r="M447" s="163">
        <f t="shared" si="216"/>
        <v>0</v>
      </c>
      <c r="N447" s="163">
        <f t="shared" si="216"/>
        <v>0</v>
      </c>
      <c r="O447" s="163">
        <f t="shared" si="216"/>
        <v>0</v>
      </c>
      <c r="P447" s="163">
        <f t="shared" si="216"/>
        <v>0</v>
      </c>
      <c r="Q447" s="163">
        <f t="shared" si="216"/>
        <v>0</v>
      </c>
      <c r="R447" s="163">
        <f t="shared" si="216"/>
        <v>0</v>
      </c>
      <c r="S447" s="163">
        <f t="shared" si="216"/>
        <v>0</v>
      </c>
      <c r="T447" s="163">
        <f t="shared" si="216"/>
        <v>0</v>
      </c>
      <c r="U447" s="163">
        <f t="shared" si="216"/>
        <v>0</v>
      </c>
      <c r="V447" s="163">
        <f t="shared" si="216"/>
        <v>0</v>
      </c>
      <c r="W447" s="163">
        <f t="shared" si="216"/>
        <v>0</v>
      </c>
      <c r="X447" s="163">
        <f t="shared" si="216"/>
        <v>0</v>
      </c>
      <c r="Y447" s="163">
        <f t="shared" si="216"/>
        <v>0</v>
      </c>
      <c r="Z447" s="163">
        <f t="shared" si="216"/>
        <v>0</v>
      </c>
      <c r="AA447" s="163">
        <f t="shared" si="216"/>
        <v>0</v>
      </c>
      <c r="AB447" s="163">
        <f t="shared" si="216"/>
        <v>0</v>
      </c>
      <c r="AC447" s="163">
        <f t="shared" si="216"/>
        <v>0</v>
      </c>
      <c r="AD447" s="163">
        <f t="shared" si="216"/>
        <v>0</v>
      </c>
      <c r="AE447" s="163">
        <f t="shared" si="216"/>
        <v>0</v>
      </c>
      <c r="AF447" s="163">
        <f t="shared" si="216"/>
        <v>0</v>
      </c>
      <c r="AG447" s="163">
        <f t="shared" si="216"/>
        <v>0</v>
      </c>
      <c r="AH447" s="163">
        <f t="shared" si="216"/>
        <v>0</v>
      </c>
      <c r="AI447" s="163">
        <f t="shared" si="216"/>
        <v>0</v>
      </c>
      <c r="AJ447" s="163">
        <f t="shared" si="216"/>
        <v>0</v>
      </c>
      <c r="AK447" s="163">
        <f t="shared" si="216"/>
        <v>0</v>
      </c>
      <c r="AL447" s="163">
        <f t="shared" si="216"/>
        <v>0</v>
      </c>
      <c r="AM447" s="163">
        <f t="shared" si="216"/>
        <v>0</v>
      </c>
      <c r="AN447" s="163">
        <f t="shared" si="216"/>
        <v>0</v>
      </c>
      <c r="AO447" s="163">
        <f t="shared" si="216"/>
        <v>0</v>
      </c>
      <c r="AP447" s="163">
        <f t="shared" si="216"/>
        <v>0</v>
      </c>
    </row>
    <row r="448" spans="2:42" ht="24.9" customHeight="1">
      <c r="B448" s="135">
        <v>6212001</v>
      </c>
      <c r="C448" s="139" t="s">
        <v>341</v>
      </c>
      <c r="D448" s="137">
        <f t="shared" ref="D448:D459" si="217">SUM(E448:AM448)</f>
        <v>0</v>
      </c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</row>
    <row r="449" spans="1:39" ht="24.9" customHeight="1">
      <c r="B449" s="148">
        <v>6212002</v>
      </c>
      <c r="C449" s="139" t="s">
        <v>342</v>
      </c>
      <c r="D449" s="137">
        <f t="shared" si="217"/>
        <v>0</v>
      </c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</row>
    <row r="450" spans="1:39" ht="24.9" customHeight="1">
      <c r="B450" s="148">
        <v>6212003</v>
      </c>
      <c r="C450" s="139" t="s">
        <v>343</v>
      </c>
      <c r="D450" s="137">
        <f t="shared" si="217"/>
        <v>0</v>
      </c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</row>
    <row r="451" spans="1:39" ht="24.9" customHeight="1">
      <c r="B451" s="148">
        <v>6212004</v>
      </c>
      <c r="C451" s="139" t="s">
        <v>344</v>
      </c>
      <c r="D451" s="137">
        <f t="shared" si="217"/>
        <v>0</v>
      </c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</row>
    <row r="452" spans="1:39" ht="24.9" customHeight="1">
      <c r="B452" s="148">
        <v>6212005</v>
      </c>
      <c r="C452" s="139" t="s">
        <v>345</v>
      </c>
      <c r="D452" s="137">
        <f t="shared" si="217"/>
        <v>0</v>
      </c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</row>
    <row r="453" spans="1:39" ht="24.9" customHeight="1">
      <c r="B453" s="148">
        <v>6212006</v>
      </c>
      <c r="C453" s="139" t="s">
        <v>346</v>
      </c>
      <c r="D453" s="137">
        <f t="shared" si="217"/>
        <v>0</v>
      </c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</row>
    <row r="454" spans="1:39" ht="24.9" customHeight="1">
      <c r="B454" s="148">
        <v>6212007</v>
      </c>
      <c r="C454" s="139" t="s">
        <v>347</v>
      </c>
      <c r="D454" s="137">
        <f t="shared" si="217"/>
        <v>0</v>
      </c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</row>
    <row r="455" spans="1:39" ht="24.9" customHeight="1">
      <c r="B455" s="148">
        <v>6212008</v>
      </c>
      <c r="C455" s="139" t="s">
        <v>348</v>
      </c>
      <c r="D455" s="137">
        <f t="shared" si="217"/>
        <v>0</v>
      </c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</row>
    <row r="456" spans="1:39" ht="24.9" customHeight="1">
      <c r="A456" s="226"/>
      <c r="B456" s="148">
        <v>6212009</v>
      </c>
      <c r="C456" s="136" t="s">
        <v>555</v>
      </c>
      <c r="D456" s="137">
        <f t="shared" si="217"/>
        <v>0</v>
      </c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</row>
    <row r="457" spans="1:39" ht="24.9" customHeight="1">
      <c r="A457" s="226"/>
      <c r="B457" s="171">
        <v>6212010</v>
      </c>
      <c r="C457" s="172" t="s">
        <v>556</v>
      </c>
      <c r="D457" s="137">
        <f t="shared" si="217"/>
        <v>0</v>
      </c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</row>
    <row r="458" spans="1:39" ht="24.9" customHeight="1">
      <c r="A458" s="226"/>
      <c r="B458" s="148">
        <v>6212011</v>
      </c>
      <c r="C458" s="136" t="s">
        <v>739</v>
      </c>
      <c r="D458" s="137">
        <f t="shared" si="217"/>
        <v>0</v>
      </c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</row>
    <row r="459" spans="1:39" ht="24.9" customHeight="1">
      <c r="A459" s="226"/>
      <c r="B459" s="148">
        <v>6212012</v>
      </c>
      <c r="C459" s="172" t="s">
        <v>740</v>
      </c>
      <c r="D459" s="137">
        <f t="shared" si="217"/>
        <v>0</v>
      </c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</row>
    <row r="460" spans="1:39" ht="24.9" customHeight="1">
      <c r="B460" s="161">
        <v>622</v>
      </c>
      <c r="C460" s="162" t="s">
        <v>349</v>
      </c>
      <c r="D460" s="163">
        <f>SUM(D461:D462)</f>
        <v>0</v>
      </c>
      <c r="E460" s="163">
        <f>SUM(E461:E462)</f>
        <v>0</v>
      </c>
      <c r="F460" s="163">
        <f>SUM(F461:F462)</f>
        <v>0</v>
      </c>
      <c r="G460" s="163">
        <f t="shared" ref="G460:AM460" si="218">SUM(G461:G462)</f>
        <v>0</v>
      </c>
      <c r="H460" s="163">
        <f t="shared" si="218"/>
        <v>0</v>
      </c>
      <c r="I460" s="163">
        <f t="shared" si="218"/>
        <v>0</v>
      </c>
      <c r="J460" s="163">
        <f t="shared" si="218"/>
        <v>0</v>
      </c>
      <c r="K460" s="163">
        <f t="shared" si="218"/>
        <v>0</v>
      </c>
      <c r="L460" s="163">
        <f t="shared" si="218"/>
        <v>0</v>
      </c>
      <c r="M460" s="163">
        <f t="shared" si="218"/>
        <v>0</v>
      </c>
      <c r="N460" s="163">
        <f t="shared" si="218"/>
        <v>0</v>
      </c>
      <c r="O460" s="163">
        <f t="shared" si="218"/>
        <v>0</v>
      </c>
      <c r="P460" s="163">
        <f t="shared" si="218"/>
        <v>0</v>
      </c>
      <c r="Q460" s="163">
        <f t="shared" si="218"/>
        <v>0</v>
      </c>
      <c r="R460" s="163">
        <f t="shared" si="218"/>
        <v>0</v>
      </c>
      <c r="S460" s="163">
        <f t="shared" si="218"/>
        <v>0</v>
      </c>
      <c r="T460" s="163">
        <f t="shared" si="218"/>
        <v>0</v>
      </c>
      <c r="U460" s="163">
        <f t="shared" si="218"/>
        <v>0</v>
      </c>
      <c r="V460" s="163">
        <f t="shared" si="218"/>
        <v>0</v>
      </c>
      <c r="W460" s="163">
        <f t="shared" si="218"/>
        <v>0</v>
      </c>
      <c r="X460" s="163">
        <f t="shared" si="218"/>
        <v>0</v>
      </c>
      <c r="Y460" s="163">
        <f t="shared" si="218"/>
        <v>0</v>
      </c>
      <c r="Z460" s="163">
        <f t="shared" si="218"/>
        <v>0</v>
      </c>
      <c r="AA460" s="163">
        <f t="shared" si="218"/>
        <v>0</v>
      </c>
      <c r="AB460" s="163">
        <f t="shared" si="218"/>
        <v>0</v>
      </c>
      <c r="AC460" s="163">
        <f t="shared" si="218"/>
        <v>0</v>
      </c>
      <c r="AD460" s="163">
        <f t="shared" si="218"/>
        <v>0</v>
      </c>
      <c r="AE460" s="163">
        <f t="shared" si="218"/>
        <v>0</v>
      </c>
      <c r="AF460" s="163">
        <f t="shared" si="218"/>
        <v>0</v>
      </c>
      <c r="AG460" s="163">
        <f t="shared" si="218"/>
        <v>0</v>
      </c>
      <c r="AH460" s="163">
        <f t="shared" si="218"/>
        <v>0</v>
      </c>
      <c r="AI460" s="163">
        <f t="shared" si="218"/>
        <v>0</v>
      </c>
      <c r="AJ460" s="163">
        <f t="shared" si="218"/>
        <v>0</v>
      </c>
      <c r="AK460" s="163">
        <f t="shared" si="218"/>
        <v>0</v>
      </c>
      <c r="AL460" s="163">
        <f t="shared" si="218"/>
        <v>0</v>
      </c>
      <c r="AM460" s="163">
        <f t="shared" si="218"/>
        <v>0</v>
      </c>
    </row>
    <row r="461" spans="1:39" ht="24.9" customHeight="1">
      <c r="B461" s="135">
        <v>6221001</v>
      </c>
      <c r="C461" s="139" t="s">
        <v>350</v>
      </c>
      <c r="D461" s="137">
        <f>SUM(E461:AM461)</f>
        <v>0</v>
      </c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</row>
    <row r="462" spans="1:39" ht="24.9" customHeight="1">
      <c r="B462" s="140">
        <v>6221002</v>
      </c>
      <c r="C462" s="141" t="s">
        <v>351</v>
      </c>
      <c r="D462" s="153">
        <f>SUM(E462:AM462)</f>
        <v>0</v>
      </c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</row>
    <row r="463" spans="1:39" ht="24.9" customHeight="1">
      <c r="B463" s="158">
        <v>623</v>
      </c>
      <c r="C463" s="166" t="s">
        <v>352</v>
      </c>
      <c r="D463" s="160">
        <f>+D464+D467</f>
        <v>0</v>
      </c>
      <c r="E463" s="160">
        <f>+E464+E467</f>
        <v>0</v>
      </c>
      <c r="F463" s="160">
        <f>+F464+F467</f>
        <v>0</v>
      </c>
      <c r="G463" s="160">
        <f t="shared" ref="G463:AM463" si="219">+G464+G467</f>
        <v>0</v>
      </c>
      <c r="H463" s="160">
        <f t="shared" si="219"/>
        <v>0</v>
      </c>
      <c r="I463" s="160">
        <f t="shared" si="219"/>
        <v>0</v>
      </c>
      <c r="J463" s="160">
        <f t="shared" si="219"/>
        <v>0</v>
      </c>
      <c r="K463" s="160">
        <f t="shared" si="219"/>
        <v>0</v>
      </c>
      <c r="L463" s="160">
        <f t="shared" si="219"/>
        <v>0</v>
      </c>
      <c r="M463" s="160">
        <f t="shared" si="219"/>
        <v>0</v>
      </c>
      <c r="N463" s="160">
        <f t="shared" si="219"/>
        <v>0</v>
      </c>
      <c r="O463" s="160">
        <f t="shared" si="219"/>
        <v>0</v>
      </c>
      <c r="P463" s="160">
        <f t="shared" si="219"/>
        <v>0</v>
      </c>
      <c r="Q463" s="160">
        <f t="shared" si="219"/>
        <v>0</v>
      </c>
      <c r="R463" s="160">
        <f t="shared" si="219"/>
        <v>0</v>
      </c>
      <c r="S463" s="160">
        <f t="shared" si="219"/>
        <v>0</v>
      </c>
      <c r="T463" s="160">
        <f t="shared" si="219"/>
        <v>0</v>
      </c>
      <c r="U463" s="160">
        <f t="shared" si="219"/>
        <v>0</v>
      </c>
      <c r="V463" s="160">
        <f t="shared" si="219"/>
        <v>0</v>
      </c>
      <c r="W463" s="160">
        <f t="shared" si="219"/>
        <v>0</v>
      </c>
      <c r="X463" s="160">
        <f t="shared" si="219"/>
        <v>0</v>
      </c>
      <c r="Y463" s="160">
        <f t="shared" si="219"/>
        <v>0</v>
      </c>
      <c r="Z463" s="160">
        <f t="shared" si="219"/>
        <v>0</v>
      </c>
      <c r="AA463" s="160">
        <f t="shared" si="219"/>
        <v>0</v>
      </c>
      <c r="AB463" s="160">
        <f t="shared" si="219"/>
        <v>0</v>
      </c>
      <c r="AC463" s="160">
        <f t="shared" si="219"/>
        <v>0</v>
      </c>
      <c r="AD463" s="160">
        <f t="shared" si="219"/>
        <v>0</v>
      </c>
      <c r="AE463" s="160">
        <f t="shared" si="219"/>
        <v>0</v>
      </c>
      <c r="AF463" s="160">
        <f t="shared" si="219"/>
        <v>0</v>
      </c>
      <c r="AG463" s="160">
        <f t="shared" si="219"/>
        <v>0</v>
      </c>
      <c r="AH463" s="160">
        <f t="shared" si="219"/>
        <v>0</v>
      </c>
      <c r="AI463" s="160">
        <f t="shared" si="219"/>
        <v>0</v>
      </c>
      <c r="AJ463" s="160">
        <f t="shared" si="219"/>
        <v>0</v>
      </c>
      <c r="AK463" s="160">
        <f t="shared" si="219"/>
        <v>0</v>
      </c>
      <c r="AL463" s="160">
        <f t="shared" si="219"/>
        <v>0</v>
      </c>
      <c r="AM463" s="160">
        <f t="shared" si="219"/>
        <v>0</v>
      </c>
    </row>
    <row r="464" spans="1:39" ht="24.9" customHeight="1">
      <c r="B464" s="161">
        <v>6231</v>
      </c>
      <c r="C464" s="162" t="s">
        <v>353</v>
      </c>
      <c r="D464" s="163">
        <f>SUM(D465:D466)</f>
        <v>0</v>
      </c>
      <c r="E464" s="163">
        <f>SUM(E465:E466)</f>
        <v>0</v>
      </c>
      <c r="F464" s="163">
        <f>SUM(F465:F466)</f>
        <v>0</v>
      </c>
      <c r="G464" s="163">
        <f t="shared" ref="G464:AM464" si="220">SUM(G465:G466)</f>
        <v>0</v>
      </c>
      <c r="H464" s="163">
        <f t="shared" si="220"/>
        <v>0</v>
      </c>
      <c r="I464" s="163">
        <f t="shared" si="220"/>
        <v>0</v>
      </c>
      <c r="J464" s="163">
        <f t="shared" si="220"/>
        <v>0</v>
      </c>
      <c r="K464" s="163">
        <f t="shared" si="220"/>
        <v>0</v>
      </c>
      <c r="L464" s="163">
        <f t="shared" si="220"/>
        <v>0</v>
      </c>
      <c r="M464" s="163">
        <f t="shared" si="220"/>
        <v>0</v>
      </c>
      <c r="N464" s="163">
        <f t="shared" si="220"/>
        <v>0</v>
      </c>
      <c r="O464" s="163">
        <f t="shared" si="220"/>
        <v>0</v>
      </c>
      <c r="P464" s="163">
        <f t="shared" si="220"/>
        <v>0</v>
      </c>
      <c r="Q464" s="163">
        <f t="shared" si="220"/>
        <v>0</v>
      </c>
      <c r="R464" s="163">
        <f t="shared" si="220"/>
        <v>0</v>
      </c>
      <c r="S464" s="163">
        <f t="shared" si="220"/>
        <v>0</v>
      </c>
      <c r="T464" s="163">
        <f t="shared" si="220"/>
        <v>0</v>
      </c>
      <c r="U464" s="163">
        <f t="shared" si="220"/>
        <v>0</v>
      </c>
      <c r="V464" s="163">
        <f t="shared" si="220"/>
        <v>0</v>
      </c>
      <c r="W464" s="163">
        <f t="shared" si="220"/>
        <v>0</v>
      </c>
      <c r="X464" s="163">
        <f t="shared" si="220"/>
        <v>0</v>
      </c>
      <c r="Y464" s="163">
        <f t="shared" si="220"/>
        <v>0</v>
      </c>
      <c r="Z464" s="163">
        <f t="shared" si="220"/>
        <v>0</v>
      </c>
      <c r="AA464" s="163">
        <f t="shared" si="220"/>
        <v>0</v>
      </c>
      <c r="AB464" s="163">
        <f t="shared" si="220"/>
        <v>0</v>
      </c>
      <c r="AC464" s="163">
        <f t="shared" si="220"/>
        <v>0</v>
      </c>
      <c r="AD464" s="163">
        <f t="shared" si="220"/>
        <v>0</v>
      </c>
      <c r="AE464" s="163">
        <f t="shared" si="220"/>
        <v>0</v>
      </c>
      <c r="AF464" s="163">
        <f t="shared" si="220"/>
        <v>0</v>
      </c>
      <c r="AG464" s="163">
        <f t="shared" si="220"/>
        <v>0</v>
      </c>
      <c r="AH464" s="163">
        <f t="shared" si="220"/>
        <v>0</v>
      </c>
      <c r="AI464" s="163">
        <f t="shared" si="220"/>
        <v>0</v>
      </c>
      <c r="AJ464" s="163">
        <f t="shared" si="220"/>
        <v>0</v>
      </c>
      <c r="AK464" s="163">
        <f t="shared" si="220"/>
        <v>0</v>
      </c>
      <c r="AL464" s="163">
        <f t="shared" si="220"/>
        <v>0</v>
      </c>
      <c r="AM464" s="163">
        <f t="shared" si="220"/>
        <v>0</v>
      </c>
    </row>
    <row r="465" spans="2:39" ht="24.9" customHeight="1">
      <c r="B465" s="135">
        <v>6231001</v>
      </c>
      <c r="C465" s="139" t="s">
        <v>354</v>
      </c>
      <c r="D465" s="137">
        <f>SUM(E465:AM465)</f>
        <v>0</v>
      </c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</row>
    <row r="466" spans="2:39" ht="24.9" customHeight="1">
      <c r="B466" s="140">
        <v>6231002</v>
      </c>
      <c r="C466" s="141" t="s">
        <v>355</v>
      </c>
      <c r="D466" s="137">
        <f>SUM(E466:AM466)</f>
        <v>0</v>
      </c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</row>
    <row r="467" spans="2:39" ht="24.9" customHeight="1">
      <c r="B467" s="161">
        <v>6232</v>
      </c>
      <c r="C467" s="162" t="s">
        <v>356</v>
      </c>
      <c r="D467" s="163">
        <f>SUM(D468:D472)</f>
        <v>0</v>
      </c>
      <c r="E467" s="163">
        <f>SUM(E468:E472)</f>
        <v>0</v>
      </c>
      <c r="F467" s="163">
        <f>SUM(F468:F472)</f>
        <v>0</v>
      </c>
      <c r="G467" s="163">
        <f t="shared" ref="G467:AM467" si="221">SUM(G468:G472)</f>
        <v>0</v>
      </c>
      <c r="H467" s="163">
        <f t="shared" si="221"/>
        <v>0</v>
      </c>
      <c r="I467" s="163">
        <f t="shared" si="221"/>
        <v>0</v>
      </c>
      <c r="J467" s="163">
        <f t="shared" si="221"/>
        <v>0</v>
      </c>
      <c r="K467" s="163">
        <f t="shared" si="221"/>
        <v>0</v>
      </c>
      <c r="L467" s="163">
        <f t="shared" si="221"/>
        <v>0</v>
      </c>
      <c r="M467" s="163">
        <f t="shared" si="221"/>
        <v>0</v>
      </c>
      <c r="N467" s="163">
        <f t="shared" si="221"/>
        <v>0</v>
      </c>
      <c r="O467" s="163">
        <f t="shared" si="221"/>
        <v>0</v>
      </c>
      <c r="P467" s="163">
        <f t="shared" si="221"/>
        <v>0</v>
      </c>
      <c r="Q467" s="163">
        <f t="shared" si="221"/>
        <v>0</v>
      </c>
      <c r="R467" s="163">
        <f t="shared" si="221"/>
        <v>0</v>
      </c>
      <c r="S467" s="163">
        <f t="shared" si="221"/>
        <v>0</v>
      </c>
      <c r="T467" s="163">
        <f t="shared" si="221"/>
        <v>0</v>
      </c>
      <c r="U467" s="163">
        <f t="shared" si="221"/>
        <v>0</v>
      </c>
      <c r="V467" s="163">
        <f t="shared" si="221"/>
        <v>0</v>
      </c>
      <c r="W467" s="163">
        <f t="shared" si="221"/>
        <v>0</v>
      </c>
      <c r="X467" s="163">
        <f t="shared" si="221"/>
        <v>0</v>
      </c>
      <c r="Y467" s="163">
        <f t="shared" si="221"/>
        <v>0</v>
      </c>
      <c r="Z467" s="163">
        <f t="shared" si="221"/>
        <v>0</v>
      </c>
      <c r="AA467" s="163">
        <f t="shared" si="221"/>
        <v>0</v>
      </c>
      <c r="AB467" s="163">
        <f t="shared" si="221"/>
        <v>0</v>
      </c>
      <c r="AC467" s="163">
        <f t="shared" si="221"/>
        <v>0</v>
      </c>
      <c r="AD467" s="163">
        <f t="shared" si="221"/>
        <v>0</v>
      </c>
      <c r="AE467" s="163">
        <f t="shared" si="221"/>
        <v>0</v>
      </c>
      <c r="AF467" s="163">
        <f t="shared" si="221"/>
        <v>0</v>
      </c>
      <c r="AG467" s="163">
        <f t="shared" si="221"/>
        <v>0</v>
      </c>
      <c r="AH467" s="163">
        <f t="shared" si="221"/>
        <v>0</v>
      </c>
      <c r="AI467" s="163">
        <f t="shared" si="221"/>
        <v>0</v>
      </c>
      <c r="AJ467" s="163">
        <f t="shared" si="221"/>
        <v>0</v>
      </c>
      <c r="AK467" s="163">
        <f t="shared" si="221"/>
        <v>0</v>
      </c>
      <c r="AL467" s="163">
        <f t="shared" si="221"/>
        <v>0</v>
      </c>
      <c r="AM467" s="163">
        <f t="shared" si="221"/>
        <v>0</v>
      </c>
    </row>
    <row r="468" spans="2:39" ht="24.9" customHeight="1">
      <c r="B468" s="135">
        <v>6232001</v>
      </c>
      <c r="C468" s="139" t="s">
        <v>357</v>
      </c>
      <c r="D468" s="137">
        <f>SUM(E468:AM468)</f>
        <v>0</v>
      </c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</row>
    <row r="469" spans="2:39" ht="24.9" customHeight="1">
      <c r="B469" s="135">
        <v>6232002</v>
      </c>
      <c r="C469" s="139" t="s">
        <v>358</v>
      </c>
      <c r="D469" s="137">
        <f>SUM(E469:AM469)</f>
        <v>0</v>
      </c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</row>
    <row r="470" spans="2:39" ht="24.9" customHeight="1">
      <c r="B470" s="135">
        <v>6232003</v>
      </c>
      <c r="C470" s="139" t="s">
        <v>359</v>
      </c>
      <c r="D470" s="137">
        <f>SUM(E470:AM470)</f>
        <v>0</v>
      </c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</row>
    <row r="471" spans="2:39" ht="24.9" customHeight="1">
      <c r="B471" s="135">
        <v>6232004</v>
      </c>
      <c r="C471" s="139" t="s">
        <v>360</v>
      </c>
      <c r="D471" s="137">
        <f>SUM(E471:AM471)</f>
        <v>0</v>
      </c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</row>
    <row r="472" spans="2:39" ht="24.9" customHeight="1">
      <c r="B472" s="140">
        <v>6232005</v>
      </c>
      <c r="C472" s="141" t="s">
        <v>361</v>
      </c>
      <c r="D472" s="137">
        <f>SUM(E472:AM472)</f>
        <v>0</v>
      </c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</row>
    <row r="473" spans="2:39" ht="24.9" customHeight="1">
      <c r="B473" s="158">
        <v>624</v>
      </c>
      <c r="C473" s="159" t="s">
        <v>362</v>
      </c>
      <c r="D473" s="163">
        <f>+D474+D478</f>
        <v>0</v>
      </c>
      <c r="E473" s="163">
        <f>+E474+E478</f>
        <v>0</v>
      </c>
      <c r="F473" s="163">
        <f>+F474+F478</f>
        <v>0</v>
      </c>
      <c r="G473" s="163">
        <f t="shared" ref="G473:AM473" si="222">+G474+G478</f>
        <v>0</v>
      </c>
      <c r="H473" s="163">
        <f t="shared" si="222"/>
        <v>0</v>
      </c>
      <c r="I473" s="163">
        <f t="shared" si="222"/>
        <v>0</v>
      </c>
      <c r="J473" s="163">
        <f t="shared" si="222"/>
        <v>0</v>
      </c>
      <c r="K473" s="163">
        <f t="shared" si="222"/>
        <v>0</v>
      </c>
      <c r="L473" s="163">
        <f t="shared" si="222"/>
        <v>0</v>
      </c>
      <c r="M473" s="163">
        <f t="shared" si="222"/>
        <v>0</v>
      </c>
      <c r="N473" s="163">
        <f t="shared" si="222"/>
        <v>0</v>
      </c>
      <c r="O473" s="163">
        <f t="shared" si="222"/>
        <v>0</v>
      </c>
      <c r="P473" s="163">
        <f t="shared" si="222"/>
        <v>0</v>
      </c>
      <c r="Q473" s="163">
        <f t="shared" si="222"/>
        <v>0</v>
      </c>
      <c r="R473" s="163">
        <f t="shared" si="222"/>
        <v>0</v>
      </c>
      <c r="S473" s="163">
        <f t="shared" si="222"/>
        <v>0</v>
      </c>
      <c r="T473" s="163">
        <f t="shared" si="222"/>
        <v>0</v>
      </c>
      <c r="U473" s="163">
        <f t="shared" si="222"/>
        <v>0</v>
      </c>
      <c r="V473" s="163">
        <f t="shared" si="222"/>
        <v>0</v>
      </c>
      <c r="W473" s="163">
        <f t="shared" si="222"/>
        <v>0</v>
      </c>
      <c r="X473" s="163">
        <f t="shared" si="222"/>
        <v>0</v>
      </c>
      <c r="Y473" s="163">
        <f t="shared" si="222"/>
        <v>0</v>
      </c>
      <c r="Z473" s="163">
        <f t="shared" si="222"/>
        <v>0</v>
      </c>
      <c r="AA473" s="163">
        <f t="shared" si="222"/>
        <v>0</v>
      </c>
      <c r="AB473" s="163">
        <f t="shared" si="222"/>
        <v>0</v>
      </c>
      <c r="AC473" s="163">
        <f t="shared" si="222"/>
        <v>0</v>
      </c>
      <c r="AD473" s="163">
        <f t="shared" si="222"/>
        <v>0</v>
      </c>
      <c r="AE473" s="163">
        <f t="shared" si="222"/>
        <v>0</v>
      </c>
      <c r="AF473" s="163">
        <f t="shared" si="222"/>
        <v>0</v>
      </c>
      <c r="AG473" s="163">
        <f t="shared" si="222"/>
        <v>0</v>
      </c>
      <c r="AH473" s="163">
        <f t="shared" si="222"/>
        <v>0</v>
      </c>
      <c r="AI473" s="163">
        <f t="shared" si="222"/>
        <v>0</v>
      </c>
      <c r="AJ473" s="163">
        <f t="shared" si="222"/>
        <v>0</v>
      </c>
      <c r="AK473" s="163">
        <f t="shared" si="222"/>
        <v>0</v>
      </c>
      <c r="AL473" s="163">
        <f t="shared" si="222"/>
        <v>0</v>
      </c>
      <c r="AM473" s="163">
        <f t="shared" si="222"/>
        <v>0</v>
      </c>
    </row>
    <row r="474" spans="2:39" ht="24.9" customHeight="1">
      <c r="B474" s="161">
        <v>6241</v>
      </c>
      <c r="C474" s="162" t="s">
        <v>363</v>
      </c>
      <c r="D474" s="163">
        <f>SUM(D475:D477)</f>
        <v>0</v>
      </c>
      <c r="E474" s="163">
        <f>SUM(E475:E477)</f>
        <v>0</v>
      </c>
      <c r="F474" s="163">
        <f>SUM(F475:F477)</f>
        <v>0</v>
      </c>
      <c r="G474" s="163">
        <f t="shared" ref="G474:AM474" si="223">SUM(G475:G477)</f>
        <v>0</v>
      </c>
      <c r="H474" s="163">
        <f t="shared" si="223"/>
        <v>0</v>
      </c>
      <c r="I474" s="163">
        <f t="shared" si="223"/>
        <v>0</v>
      </c>
      <c r="J474" s="163">
        <f t="shared" si="223"/>
        <v>0</v>
      </c>
      <c r="K474" s="163">
        <f t="shared" si="223"/>
        <v>0</v>
      </c>
      <c r="L474" s="163">
        <f t="shared" si="223"/>
        <v>0</v>
      </c>
      <c r="M474" s="163">
        <f t="shared" si="223"/>
        <v>0</v>
      </c>
      <c r="N474" s="163">
        <f t="shared" si="223"/>
        <v>0</v>
      </c>
      <c r="O474" s="163">
        <f t="shared" si="223"/>
        <v>0</v>
      </c>
      <c r="P474" s="163">
        <f t="shared" si="223"/>
        <v>0</v>
      </c>
      <c r="Q474" s="163">
        <f t="shared" si="223"/>
        <v>0</v>
      </c>
      <c r="R474" s="163">
        <f t="shared" si="223"/>
        <v>0</v>
      </c>
      <c r="S474" s="163">
        <f t="shared" si="223"/>
        <v>0</v>
      </c>
      <c r="T474" s="163">
        <f t="shared" si="223"/>
        <v>0</v>
      </c>
      <c r="U474" s="163">
        <f t="shared" si="223"/>
        <v>0</v>
      </c>
      <c r="V474" s="163">
        <f t="shared" si="223"/>
        <v>0</v>
      </c>
      <c r="W474" s="163">
        <f t="shared" si="223"/>
        <v>0</v>
      </c>
      <c r="X474" s="163">
        <f t="shared" si="223"/>
        <v>0</v>
      </c>
      <c r="Y474" s="163">
        <f t="shared" si="223"/>
        <v>0</v>
      </c>
      <c r="Z474" s="163">
        <f t="shared" si="223"/>
        <v>0</v>
      </c>
      <c r="AA474" s="163">
        <f t="shared" si="223"/>
        <v>0</v>
      </c>
      <c r="AB474" s="163">
        <f t="shared" si="223"/>
        <v>0</v>
      </c>
      <c r="AC474" s="163">
        <f t="shared" si="223"/>
        <v>0</v>
      </c>
      <c r="AD474" s="163">
        <f t="shared" si="223"/>
        <v>0</v>
      </c>
      <c r="AE474" s="163">
        <f t="shared" si="223"/>
        <v>0</v>
      </c>
      <c r="AF474" s="163">
        <f t="shared" si="223"/>
        <v>0</v>
      </c>
      <c r="AG474" s="163">
        <f t="shared" si="223"/>
        <v>0</v>
      </c>
      <c r="AH474" s="163">
        <f t="shared" si="223"/>
        <v>0</v>
      </c>
      <c r="AI474" s="163">
        <f t="shared" si="223"/>
        <v>0</v>
      </c>
      <c r="AJ474" s="163">
        <f t="shared" si="223"/>
        <v>0</v>
      </c>
      <c r="AK474" s="163">
        <f t="shared" si="223"/>
        <v>0</v>
      </c>
      <c r="AL474" s="163">
        <f t="shared" si="223"/>
        <v>0</v>
      </c>
      <c r="AM474" s="163">
        <f t="shared" si="223"/>
        <v>0</v>
      </c>
    </row>
    <row r="475" spans="2:39" ht="24.9" customHeight="1">
      <c r="B475" s="135">
        <v>6241001</v>
      </c>
      <c r="C475" s="139" t="s">
        <v>364</v>
      </c>
      <c r="D475" s="137">
        <f>SUM(E475:AM475)</f>
        <v>0</v>
      </c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</row>
    <row r="476" spans="2:39" ht="24.9" customHeight="1">
      <c r="B476" s="135">
        <v>6241002</v>
      </c>
      <c r="C476" s="139" t="s">
        <v>365</v>
      </c>
      <c r="D476" s="137">
        <f>SUM(E476:AM476)</f>
        <v>0</v>
      </c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</row>
    <row r="477" spans="2:39" ht="24.9" customHeight="1">
      <c r="B477" s="140">
        <v>6241003</v>
      </c>
      <c r="C477" s="141" t="s">
        <v>366</v>
      </c>
      <c r="D477" s="137">
        <f>SUM(E477:AM477)</f>
        <v>0</v>
      </c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</row>
    <row r="478" spans="2:39" ht="24.9" customHeight="1">
      <c r="B478" s="161">
        <v>6242</v>
      </c>
      <c r="C478" s="162" t="s">
        <v>367</v>
      </c>
      <c r="D478" s="163">
        <f>SUM(D479:D482)</f>
        <v>0</v>
      </c>
      <c r="E478" s="163">
        <f>SUM(E479:E482)</f>
        <v>0</v>
      </c>
      <c r="F478" s="163">
        <f>SUM(F479:F482)</f>
        <v>0</v>
      </c>
      <c r="G478" s="163">
        <f t="shared" ref="G478:AM478" si="224">SUM(G479:G482)</f>
        <v>0</v>
      </c>
      <c r="H478" s="163">
        <f t="shared" si="224"/>
        <v>0</v>
      </c>
      <c r="I478" s="163">
        <f t="shared" si="224"/>
        <v>0</v>
      </c>
      <c r="J478" s="163">
        <f t="shared" si="224"/>
        <v>0</v>
      </c>
      <c r="K478" s="163">
        <f t="shared" si="224"/>
        <v>0</v>
      </c>
      <c r="L478" s="163">
        <f t="shared" si="224"/>
        <v>0</v>
      </c>
      <c r="M478" s="163">
        <f t="shared" si="224"/>
        <v>0</v>
      </c>
      <c r="N478" s="163">
        <f t="shared" si="224"/>
        <v>0</v>
      </c>
      <c r="O478" s="163">
        <f t="shared" si="224"/>
        <v>0</v>
      </c>
      <c r="P478" s="163">
        <f t="shared" si="224"/>
        <v>0</v>
      </c>
      <c r="Q478" s="163">
        <f t="shared" si="224"/>
        <v>0</v>
      </c>
      <c r="R478" s="163">
        <f t="shared" si="224"/>
        <v>0</v>
      </c>
      <c r="S478" s="163">
        <f t="shared" si="224"/>
        <v>0</v>
      </c>
      <c r="T478" s="163">
        <f t="shared" si="224"/>
        <v>0</v>
      </c>
      <c r="U478" s="163">
        <f t="shared" si="224"/>
        <v>0</v>
      </c>
      <c r="V478" s="163">
        <f t="shared" si="224"/>
        <v>0</v>
      </c>
      <c r="W478" s="163">
        <f t="shared" si="224"/>
        <v>0</v>
      </c>
      <c r="X478" s="163">
        <f t="shared" si="224"/>
        <v>0</v>
      </c>
      <c r="Y478" s="163">
        <f t="shared" si="224"/>
        <v>0</v>
      </c>
      <c r="Z478" s="163">
        <f t="shared" si="224"/>
        <v>0</v>
      </c>
      <c r="AA478" s="163">
        <f t="shared" si="224"/>
        <v>0</v>
      </c>
      <c r="AB478" s="163">
        <f t="shared" si="224"/>
        <v>0</v>
      </c>
      <c r="AC478" s="163">
        <f t="shared" si="224"/>
        <v>0</v>
      </c>
      <c r="AD478" s="163">
        <f t="shared" si="224"/>
        <v>0</v>
      </c>
      <c r="AE478" s="163">
        <f t="shared" si="224"/>
        <v>0</v>
      </c>
      <c r="AF478" s="163">
        <f t="shared" si="224"/>
        <v>0</v>
      </c>
      <c r="AG478" s="163">
        <f t="shared" si="224"/>
        <v>0</v>
      </c>
      <c r="AH478" s="163">
        <f t="shared" si="224"/>
        <v>0</v>
      </c>
      <c r="AI478" s="163">
        <f t="shared" si="224"/>
        <v>0</v>
      </c>
      <c r="AJ478" s="163">
        <f t="shared" si="224"/>
        <v>0</v>
      </c>
      <c r="AK478" s="163">
        <f t="shared" si="224"/>
        <v>0</v>
      </c>
      <c r="AL478" s="163">
        <f t="shared" si="224"/>
        <v>0</v>
      </c>
      <c r="AM478" s="163">
        <f t="shared" si="224"/>
        <v>0</v>
      </c>
    </row>
    <row r="479" spans="2:39" ht="24.9" customHeight="1">
      <c r="B479" s="135">
        <v>6242001</v>
      </c>
      <c r="C479" s="139" t="s">
        <v>368</v>
      </c>
      <c r="D479" s="137">
        <f>SUM(E479:AM479)</f>
        <v>0</v>
      </c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</row>
    <row r="480" spans="2:39" ht="24.9" customHeight="1">
      <c r="B480" s="135">
        <v>6242002</v>
      </c>
      <c r="C480" s="139" t="s">
        <v>369</v>
      </c>
      <c r="D480" s="137">
        <f>SUM(E480:AM480)</f>
        <v>0</v>
      </c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</row>
    <row r="481" spans="2:39" ht="24.9" customHeight="1">
      <c r="B481" s="135">
        <v>6242003</v>
      </c>
      <c r="C481" s="139" t="s">
        <v>370</v>
      </c>
      <c r="D481" s="137">
        <f>SUM(E481:AM481)</f>
        <v>0</v>
      </c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</row>
    <row r="482" spans="2:39" ht="24.9" customHeight="1">
      <c r="B482" s="135">
        <v>6242004</v>
      </c>
      <c r="C482" s="141" t="s">
        <v>557</v>
      </c>
      <c r="D482" s="137">
        <f>SUM(E482:AM482)</f>
        <v>0</v>
      </c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</row>
    <row r="483" spans="2:39" ht="24.9" customHeight="1">
      <c r="B483" s="158">
        <v>625</v>
      </c>
      <c r="C483" s="159" t="s">
        <v>371</v>
      </c>
      <c r="D483" s="160">
        <f>+D484+D488+D491</f>
        <v>0</v>
      </c>
      <c r="E483" s="160">
        <f>+E484+E488+E491</f>
        <v>0</v>
      </c>
      <c r="F483" s="160">
        <f>+F484+F488+F491</f>
        <v>0</v>
      </c>
      <c r="G483" s="160">
        <f t="shared" ref="G483:AM483" si="225">+G484+G488+G491</f>
        <v>0</v>
      </c>
      <c r="H483" s="160">
        <f t="shared" si="225"/>
        <v>0</v>
      </c>
      <c r="I483" s="160">
        <f t="shared" si="225"/>
        <v>0</v>
      </c>
      <c r="J483" s="160">
        <f t="shared" si="225"/>
        <v>0</v>
      </c>
      <c r="K483" s="160">
        <f t="shared" si="225"/>
        <v>0</v>
      </c>
      <c r="L483" s="160">
        <f t="shared" si="225"/>
        <v>0</v>
      </c>
      <c r="M483" s="160">
        <f t="shared" si="225"/>
        <v>0</v>
      </c>
      <c r="N483" s="160">
        <f t="shared" si="225"/>
        <v>0</v>
      </c>
      <c r="O483" s="160">
        <f t="shared" si="225"/>
        <v>0</v>
      </c>
      <c r="P483" s="160">
        <f t="shared" si="225"/>
        <v>0</v>
      </c>
      <c r="Q483" s="160">
        <f t="shared" si="225"/>
        <v>0</v>
      </c>
      <c r="R483" s="160">
        <f t="shared" si="225"/>
        <v>0</v>
      </c>
      <c r="S483" s="160">
        <f t="shared" si="225"/>
        <v>0</v>
      </c>
      <c r="T483" s="160">
        <f t="shared" si="225"/>
        <v>0</v>
      </c>
      <c r="U483" s="160">
        <f t="shared" si="225"/>
        <v>0</v>
      </c>
      <c r="V483" s="160">
        <f t="shared" si="225"/>
        <v>0</v>
      </c>
      <c r="W483" s="160">
        <f t="shared" si="225"/>
        <v>0</v>
      </c>
      <c r="X483" s="160">
        <f t="shared" si="225"/>
        <v>0</v>
      </c>
      <c r="Y483" s="160">
        <f t="shared" si="225"/>
        <v>0</v>
      </c>
      <c r="Z483" s="160">
        <f t="shared" si="225"/>
        <v>0</v>
      </c>
      <c r="AA483" s="160">
        <f t="shared" si="225"/>
        <v>0</v>
      </c>
      <c r="AB483" s="160">
        <f t="shared" si="225"/>
        <v>0</v>
      </c>
      <c r="AC483" s="160">
        <f t="shared" si="225"/>
        <v>0</v>
      </c>
      <c r="AD483" s="160">
        <f t="shared" si="225"/>
        <v>0</v>
      </c>
      <c r="AE483" s="160">
        <f t="shared" si="225"/>
        <v>0</v>
      </c>
      <c r="AF483" s="160">
        <f t="shared" si="225"/>
        <v>0</v>
      </c>
      <c r="AG483" s="160">
        <f t="shared" si="225"/>
        <v>0</v>
      </c>
      <c r="AH483" s="160">
        <f t="shared" si="225"/>
        <v>0</v>
      </c>
      <c r="AI483" s="160">
        <f t="shared" si="225"/>
        <v>0</v>
      </c>
      <c r="AJ483" s="160">
        <f t="shared" si="225"/>
        <v>0</v>
      </c>
      <c r="AK483" s="160">
        <f t="shared" si="225"/>
        <v>0</v>
      </c>
      <c r="AL483" s="160">
        <f t="shared" si="225"/>
        <v>0</v>
      </c>
      <c r="AM483" s="160">
        <f t="shared" si="225"/>
        <v>0</v>
      </c>
    </row>
    <row r="484" spans="2:39" ht="24.9" customHeight="1">
      <c r="B484" s="161">
        <v>6251</v>
      </c>
      <c r="C484" s="162" t="s">
        <v>372</v>
      </c>
      <c r="D484" s="163">
        <f>SUM(D485:D487)</f>
        <v>0</v>
      </c>
      <c r="E484" s="163">
        <f>SUM(E485:E487)</f>
        <v>0</v>
      </c>
      <c r="F484" s="163">
        <f>SUM(F485:F487)</f>
        <v>0</v>
      </c>
      <c r="G484" s="163">
        <f t="shared" ref="G484:AM484" si="226">SUM(G485:G487)</f>
        <v>0</v>
      </c>
      <c r="H484" s="163">
        <f t="shared" si="226"/>
        <v>0</v>
      </c>
      <c r="I484" s="163">
        <f t="shared" si="226"/>
        <v>0</v>
      </c>
      <c r="J484" s="163">
        <f t="shared" si="226"/>
        <v>0</v>
      </c>
      <c r="K484" s="163">
        <f t="shared" si="226"/>
        <v>0</v>
      </c>
      <c r="L484" s="163">
        <f t="shared" si="226"/>
        <v>0</v>
      </c>
      <c r="M484" s="163">
        <f t="shared" si="226"/>
        <v>0</v>
      </c>
      <c r="N484" s="163">
        <f t="shared" si="226"/>
        <v>0</v>
      </c>
      <c r="O484" s="163">
        <f t="shared" si="226"/>
        <v>0</v>
      </c>
      <c r="P484" s="163">
        <f t="shared" si="226"/>
        <v>0</v>
      </c>
      <c r="Q484" s="163">
        <f t="shared" si="226"/>
        <v>0</v>
      </c>
      <c r="R484" s="163">
        <f t="shared" si="226"/>
        <v>0</v>
      </c>
      <c r="S484" s="163">
        <f t="shared" si="226"/>
        <v>0</v>
      </c>
      <c r="T484" s="163">
        <f t="shared" si="226"/>
        <v>0</v>
      </c>
      <c r="U484" s="163">
        <f t="shared" si="226"/>
        <v>0</v>
      </c>
      <c r="V484" s="163">
        <f t="shared" si="226"/>
        <v>0</v>
      </c>
      <c r="W484" s="163">
        <f t="shared" si="226"/>
        <v>0</v>
      </c>
      <c r="X484" s="163">
        <f t="shared" si="226"/>
        <v>0</v>
      </c>
      <c r="Y484" s="163">
        <f t="shared" si="226"/>
        <v>0</v>
      </c>
      <c r="Z484" s="163">
        <f t="shared" si="226"/>
        <v>0</v>
      </c>
      <c r="AA484" s="163">
        <f t="shared" si="226"/>
        <v>0</v>
      </c>
      <c r="AB484" s="163">
        <f t="shared" si="226"/>
        <v>0</v>
      </c>
      <c r="AC484" s="163">
        <f t="shared" si="226"/>
        <v>0</v>
      </c>
      <c r="AD484" s="163">
        <f t="shared" si="226"/>
        <v>0</v>
      </c>
      <c r="AE484" s="163">
        <f t="shared" si="226"/>
        <v>0</v>
      </c>
      <c r="AF484" s="163">
        <f t="shared" si="226"/>
        <v>0</v>
      </c>
      <c r="AG484" s="163">
        <f t="shared" si="226"/>
        <v>0</v>
      </c>
      <c r="AH484" s="163">
        <f t="shared" si="226"/>
        <v>0</v>
      </c>
      <c r="AI484" s="163">
        <f t="shared" si="226"/>
        <v>0</v>
      </c>
      <c r="AJ484" s="163">
        <f t="shared" si="226"/>
        <v>0</v>
      </c>
      <c r="AK484" s="163">
        <f t="shared" si="226"/>
        <v>0</v>
      </c>
      <c r="AL484" s="163">
        <f t="shared" si="226"/>
        <v>0</v>
      </c>
      <c r="AM484" s="163">
        <f t="shared" si="226"/>
        <v>0</v>
      </c>
    </row>
    <row r="485" spans="2:39" ht="24.9" customHeight="1">
      <c r="B485" s="135">
        <v>6251001</v>
      </c>
      <c r="C485" s="139" t="s">
        <v>373</v>
      </c>
      <c r="D485" s="137">
        <f>SUM(E485:AM485)</f>
        <v>0</v>
      </c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</row>
    <row r="486" spans="2:39" ht="24.9" customHeight="1">
      <c r="B486" s="135">
        <v>6251002</v>
      </c>
      <c r="C486" s="139" t="s">
        <v>374</v>
      </c>
      <c r="D486" s="137">
        <f>SUM(E486:AM486)</f>
        <v>0</v>
      </c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</row>
    <row r="487" spans="2:39" ht="24.9" customHeight="1">
      <c r="B487" s="140">
        <v>6251003</v>
      </c>
      <c r="C487" s="141" t="s">
        <v>375</v>
      </c>
      <c r="D487" s="137">
        <f>SUM(E487:AM487)</f>
        <v>0</v>
      </c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</row>
    <row r="488" spans="2:39" ht="24.9" customHeight="1">
      <c r="B488" s="161">
        <v>6252</v>
      </c>
      <c r="C488" s="162" t="s">
        <v>376</v>
      </c>
      <c r="D488" s="163">
        <f>+D489+D490</f>
        <v>0</v>
      </c>
      <c r="E488" s="163">
        <f>+E489+E490</f>
        <v>0</v>
      </c>
      <c r="F488" s="163">
        <f>+F489+F490</f>
        <v>0</v>
      </c>
      <c r="G488" s="163">
        <f t="shared" ref="G488:AM488" si="227">+G489+G490</f>
        <v>0</v>
      </c>
      <c r="H488" s="163">
        <f t="shared" si="227"/>
        <v>0</v>
      </c>
      <c r="I488" s="163">
        <f t="shared" si="227"/>
        <v>0</v>
      </c>
      <c r="J488" s="163">
        <f t="shared" si="227"/>
        <v>0</v>
      </c>
      <c r="K488" s="163">
        <f t="shared" si="227"/>
        <v>0</v>
      </c>
      <c r="L488" s="163">
        <f t="shared" si="227"/>
        <v>0</v>
      </c>
      <c r="M488" s="163">
        <f t="shared" si="227"/>
        <v>0</v>
      </c>
      <c r="N488" s="163">
        <f t="shared" si="227"/>
        <v>0</v>
      </c>
      <c r="O488" s="163">
        <f t="shared" si="227"/>
        <v>0</v>
      </c>
      <c r="P488" s="163">
        <f t="shared" si="227"/>
        <v>0</v>
      </c>
      <c r="Q488" s="163">
        <f t="shared" si="227"/>
        <v>0</v>
      </c>
      <c r="R488" s="163">
        <f t="shared" si="227"/>
        <v>0</v>
      </c>
      <c r="S488" s="163">
        <f t="shared" si="227"/>
        <v>0</v>
      </c>
      <c r="T488" s="163">
        <f t="shared" si="227"/>
        <v>0</v>
      </c>
      <c r="U488" s="163">
        <f t="shared" si="227"/>
        <v>0</v>
      </c>
      <c r="V488" s="163">
        <f t="shared" si="227"/>
        <v>0</v>
      </c>
      <c r="W488" s="163">
        <f t="shared" si="227"/>
        <v>0</v>
      </c>
      <c r="X488" s="163">
        <f t="shared" si="227"/>
        <v>0</v>
      </c>
      <c r="Y488" s="163">
        <f t="shared" si="227"/>
        <v>0</v>
      </c>
      <c r="Z488" s="163">
        <f t="shared" si="227"/>
        <v>0</v>
      </c>
      <c r="AA488" s="163">
        <f t="shared" si="227"/>
        <v>0</v>
      </c>
      <c r="AB488" s="163">
        <f t="shared" si="227"/>
        <v>0</v>
      </c>
      <c r="AC488" s="163">
        <f t="shared" si="227"/>
        <v>0</v>
      </c>
      <c r="AD488" s="163">
        <f t="shared" si="227"/>
        <v>0</v>
      </c>
      <c r="AE488" s="163">
        <f t="shared" si="227"/>
        <v>0</v>
      </c>
      <c r="AF488" s="163">
        <f t="shared" si="227"/>
        <v>0</v>
      </c>
      <c r="AG488" s="163">
        <f t="shared" si="227"/>
        <v>0</v>
      </c>
      <c r="AH488" s="163">
        <f t="shared" si="227"/>
        <v>0</v>
      </c>
      <c r="AI488" s="163">
        <f t="shared" si="227"/>
        <v>0</v>
      </c>
      <c r="AJ488" s="163">
        <f t="shared" si="227"/>
        <v>0</v>
      </c>
      <c r="AK488" s="163">
        <f t="shared" si="227"/>
        <v>0</v>
      </c>
      <c r="AL488" s="163">
        <f t="shared" si="227"/>
        <v>0</v>
      </c>
      <c r="AM488" s="163">
        <f t="shared" si="227"/>
        <v>0</v>
      </c>
    </row>
    <row r="489" spans="2:39" ht="24.9" customHeight="1">
      <c r="B489" s="135">
        <v>6252001</v>
      </c>
      <c r="C489" s="139" t="s">
        <v>377</v>
      </c>
      <c r="D489" s="137">
        <f>SUM(E489:AM489)</f>
        <v>0</v>
      </c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</row>
    <row r="490" spans="2:39" ht="24.9" customHeight="1">
      <c r="B490" s="140">
        <v>6252002</v>
      </c>
      <c r="C490" s="141" t="s">
        <v>378</v>
      </c>
      <c r="D490" s="137">
        <f>SUM(E490:AM490)</f>
        <v>0</v>
      </c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</row>
    <row r="491" spans="2:39" ht="24.9" customHeight="1">
      <c r="B491" s="161">
        <v>6253</v>
      </c>
      <c r="C491" s="162" t="s">
        <v>379</v>
      </c>
      <c r="D491" s="163">
        <f>+D492+D493</f>
        <v>0</v>
      </c>
      <c r="E491" s="163">
        <f>+E492+E493</f>
        <v>0</v>
      </c>
      <c r="F491" s="163">
        <f>+F492+F493</f>
        <v>0</v>
      </c>
      <c r="G491" s="163">
        <f t="shared" ref="G491:AM491" si="228">+G492+G493</f>
        <v>0</v>
      </c>
      <c r="H491" s="163">
        <f t="shared" si="228"/>
        <v>0</v>
      </c>
      <c r="I491" s="163">
        <f t="shared" si="228"/>
        <v>0</v>
      </c>
      <c r="J491" s="163">
        <f t="shared" si="228"/>
        <v>0</v>
      </c>
      <c r="K491" s="163">
        <f t="shared" si="228"/>
        <v>0</v>
      </c>
      <c r="L491" s="163">
        <f t="shared" si="228"/>
        <v>0</v>
      </c>
      <c r="M491" s="163">
        <f t="shared" si="228"/>
        <v>0</v>
      </c>
      <c r="N491" s="163">
        <f t="shared" si="228"/>
        <v>0</v>
      </c>
      <c r="O491" s="163">
        <f t="shared" si="228"/>
        <v>0</v>
      </c>
      <c r="P491" s="163">
        <f t="shared" si="228"/>
        <v>0</v>
      </c>
      <c r="Q491" s="163">
        <f t="shared" si="228"/>
        <v>0</v>
      </c>
      <c r="R491" s="163">
        <f t="shared" si="228"/>
        <v>0</v>
      </c>
      <c r="S491" s="163">
        <f t="shared" si="228"/>
        <v>0</v>
      </c>
      <c r="T491" s="163">
        <f t="shared" si="228"/>
        <v>0</v>
      </c>
      <c r="U491" s="163">
        <f t="shared" si="228"/>
        <v>0</v>
      </c>
      <c r="V491" s="163">
        <f t="shared" si="228"/>
        <v>0</v>
      </c>
      <c r="W491" s="163">
        <f t="shared" si="228"/>
        <v>0</v>
      </c>
      <c r="X491" s="163">
        <f t="shared" si="228"/>
        <v>0</v>
      </c>
      <c r="Y491" s="163">
        <f t="shared" si="228"/>
        <v>0</v>
      </c>
      <c r="Z491" s="163">
        <f t="shared" si="228"/>
        <v>0</v>
      </c>
      <c r="AA491" s="163">
        <f t="shared" si="228"/>
        <v>0</v>
      </c>
      <c r="AB491" s="163">
        <f t="shared" si="228"/>
        <v>0</v>
      </c>
      <c r="AC491" s="163">
        <f t="shared" si="228"/>
        <v>0</v>
      </c>
      <c r="AD491" s="163">
        <f t="shared" si="228"/>
        <v>0</v>
      </c>
      <c r="AE491" s="163">
        <f t="shared" si="228"/>
        <v>0</v>
      </c>
      <c r="AF491" s="163">
        <f t="shared" si="228"/>
        <v>0</v>
      </c>
      <c r="AG491" s="163">
        <f t="shared" si="228"/>
        <v>0</v>
      </c>
      <c r="AH491" s="163">
        <f t="shared" si="228"/>
        <v>0</v>
      </c>
      <c r="AI491" s="163">
        <f t="shared" si="228"/>
        <v>0</v>
      </c>
      <c r="AJ491" s="163">
        <f t="shared" si="228"/>
        <v>0</v>
      </c>
      <c r="AK491" s="163">
        <f t="shared" si="228"/>
        <v>0</v>
      </c>
      <c r="AL491" s="163">
        <f t="shared" si="228"/>
        <v>0</v>
      </c>
      <c r="AM491" s="163">
        <f t="shared" si="228"/>
        <v>0</v>
      </c>
    </row>
    <row r="492" spans="2:39" ht="24.9" customHeight="1">
      <c r="B492" s="135">
        <v>6253001</v>
      </c>
      <c r="C492" s="139" t="s">
        <v>380</v>
      </c>
      <c r="D492" s="137">
        <f>SUM(E492:AM492)</f>
        <v>0</v>
      </c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</row>
    <row r="493" spans="2:39" ht="24.9" customHeight="1">
      <c r="B493" s="140">
        <v>6253002</v>
      </c>
      <c r="C493" s="141" t="s">
        <v>381</v>
      </c>
      <c r="D493" s="137">
        <f>SUM(E493:AM493)</f>
        <v>0</v>
      </c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</row>
    <row r="494" spans="2:39" ht="24.9" customHeight="1">
      <c r="B494" s="161">
        <v>626</v>
      </c>
      <c r="C494" s="162" t="s">
        <v>382</v>
      </c>
      <c r="D494" s="163">
        <f>SUM(D495:D499)</f>
        <v>0</v>
      </c>
      <c r="E494" s="163">
        <f>SUM(E495:E499)</f>
        <v>0</v>
      </c>
      <c r="F494" s="163">
        <f>SUM(F495:F499)</f>
        <v>0</v>
      </c>
      <c r="G494" s="163">
        <f t="shared" ref="G494:AM494" si="229">SUM(G495:G499)</f>
        <v>0</v>
      </c>
      <c r="H494" s="163">
        <f t="shared" si="229"/>
        <v>0</v>
      </c>
      <c r="I494" s="163">
        <f t="shared" si="229"/>
        <v>0</v>
      </c>
      <c r="J494" s="163">
        <f t="shared" si="229"/>
        <v>0</v>
      </c>
      <c r="K494" s="163">
        <f t="shared" si="229"/>
        <v>0</v>
      </c>
      <c r="L494" s="163">
        <f t="shared" si="229"/>
        <v>0</v>
      </c>
      <c r="M494" s="163">
        <f t="shared" si="229"/>
        <v>0</v>
      </c>
      <c r="N494" s="163">
        <f t="shared" si="229"/>
        <v>0</v>
      </c>
      <c r="O494" s="163">
        <f t="shared" si="229"/>
        <v>0</v>
      </c>
      <c r="P494" s="163">
        <f t="shared" si="229"/>
        <v>0</v>
      </c>
      <c r="Q494" s="163">
        <f t="shared" si="229"/>
        <v>0</v>
      </c>
      <c r="R494" s="163">
        <f t="shared" si="229"/>
        <v>0</v>
      </c>
      <c r="S494" s="163">
        <f t="shared" si="229"/>
        <v>0</v>
      </c>
      <c r="T494" s="163">
        <f t="shared" si="229"/>
        <v>0</v>
      </c>
      <c r="U494" s="163">
        <f t="shared" si="229"/>
        <v>0</v>
      </c>
      <c r="V494" s="163">
        <f t="shared" si="229"/>
        <v>0</v>
      </c>
      <c r="W494" s="163">
        <f t="shared" si="229"/>
        <v>0</v>
      </c>
      <c r="X494" s="163">
        <f t="shared" si="229"/>
        <v>0</v>
      </c>
      <c r="Y494" s="163">
        <f t="shared" si="229"/>
        <v>0</v>
      </c>
      <c r="Z494" s="163">
        <f t="shared" si="229"/>
        <v>0</v>
      </c>
      <c r="AA494" s="163">
        <f t="shared" si="229"/>
        <v>0</v>
      </c>
      <c r="AB494" s="163">
        <f t="shared" si="229"/>
        <v>0</v>
      </c>
      <c r="AC494" s="163">
        <f t="shared" si="229"/>
        <v>0</v>
      </c>
      <c r="AD494" s="163">
        <f t="shared" si="229"/>
        <v>0</v>
      </c>
      <c r="AE494" s="163">
        <f t="shared" si="229"/>
        <v>0</v>
      </c>
      <c r="AF494" s="163">
        <f t="shared" si="229"/>
        <v>0</v>
      </c>
      <c r="AG494" s="163">
        <f t="shared" si="229"/>
        <v>0</v>
      </c>
      <c r="AH494" s="163">
        <f t="shared" si="229"/>
        <v>0</v>
      </c>
      <c r="AI494" s="163">
        <f t="shared" si="229"/>
        <v>0</v>
      </c>
      <c r="AJ494" s="163">
        <f t="shared" si="229"/>
        <v>0</v>
      </c>
      <c r="AK494" s="163">
        <f t="shared" si="229"/>
        <v>0</v>
      </c>
      <c r="AL494" s="163">
        <f t="shared" si="229"/>
        <v>0</v>
      </c>
      <c r="AM494" s="163">
        <f t="shared" si="229"/>
        <v>0</v>
      </c>
    </row>
    <row r="495" spans="2:39" ht="24.9" customHeight="1">
      <c r="B495" s="135">
        <v>6261001</v>
      </c>
      <c r="C495" s="139" t="s">
        <v>383</v>
      </c>
      <c r="D495" s="137">
        <f>SUM(E495:AM495)</f>
        <v>0</v>
      </c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  <c r="AF495" s="138"/>
      <c r="AG495" s="138"/>
      <c r="AH495" s="138"/>
      <c r="AI495" s="138"/>
      <c r="AJ495" s="138"/>
      <c r="AK495" s="138"/>
      <c r="AL495" s="138"/>
      <c r="AM495" s="138"/>
    </row>
    <row r="496" spans="2:39" ht="24.9" customHeight="1">
      <c r="B496" s="135">
        <v>6261002</v>
      </c>
      <c r="C496" s="139" t="s">
        <v>384</v>
      </c>
      <c r="D496" s="137">
        <f>SUM(E496:AM496)</f>
        <v>0</v>
      </c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</row>
    <row r="497" spans="2:39" ht="24.9" customHeight="1">
      <c r="B497" s="135">
        <v>6261003</v>
      </c>
      <c r="C497" s="139" t="s">
        <v>385</v>
      </c>
      <c r="D497" s="137">
        <f>SUM(E497:AM497)</f>
        <v>0</v>
      </c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</row>
    <row r="498" spans="2:39" ht="24.9" customHeight="1">
      <c r="B498" s="135">
        <v>6261004</v>
      </c>
      <c r="C498" s="139" t="s">
        <v>386</v>
      </c>
      <c r="D498" s="137">
        <f>SUM(E498:AM498)</f>
        <v>0</v>
      </c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</row>
    <row r="499" spans="2:39" ht="24.9" customHeight="1">
      <c r="B499" s="140">
        <v>6261005</v>
      </c>
      <c r="C499" s="141" t="s">
        <v>387</v>
      </c>
      <c r="D499" s="137">
        <f>SUM(E499:AM499)</f>
        <v>0</v>
      </c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</row>
    <row r="500" spans="2:39" ht="24.9" customHeight="1">
      <c r="B500" s="158">
        <v>627</v>
      </c>
      <c r="C500" s="159" t="s">
        <v>388</v>
      </c>
      <c r="D500" s="160">
        <f>+D501+D508+D513+D517+D521+D526+D530+D534+D536</f>
        <v>0</v>
      </c>
      <c r="E500" s="160">
        <f>+E501+E508+E513+E517+E521+E526+E530+E534+E536</f>
        <v>0</v>
      </c>
      <c r="F500" s="160">
        <f>+F501+F508+F513+F517+F521+F526+F530+F534+F536</f>
        <v>0</v>
      </c>
      <c r="G500" s="160">
        <f t="shared" ref="G500:AM500" si="230">+G501+G508+G513+G517+G521+G526+G530+G534+G536</f>
        <v>0</v>
      </c>
      <c r="H500" s="160">
        <f t="shared" si="230"/>
        <v>0</v>
      </c>
      <c r="I500" s="160">
        <f t="shared" si="230"/>
        <v>0</v>
      </c>
      <c r="J500" s="160">
        <f t="shared" si="230"/>
        <v>0</v>
      </c>
      <c r="K500" s="160">
        <f t="shared" si="230"/>
        <v>0</v>
      </c>
      <c r="L500" s="160">
        <f t="shared" si="230"/>
        <v>0</v>
      </c>
      <c r="M500" s="160">
        <f t="shared" si="230"/>
        <v>0</v>
      </c>
      <c r="N500" s="160">
        <f t="shared" si="230"/>
        <v>0</v>
      </c>
      <c r="O500" s="160">
        <f t="shared" si="230"/>
        <v>0</v>
      </c>
      <c r="P500" s="160">
        <f t="shared" si="230"/>
        <v>0</v>
      </c>
      <c r="Q500" s="160">
        <f t="shared" si="230"/>
        <v>0</v>
      </c>
      <c r="R500" s="160">
        <f t="shared" si="230"/>
        <v>0</v>
      </c>
      <c r="S500" s="160">
        <f t="shared" si="230"/>
        <v>0</v>
      </c>
      <c r="T500" s="160">
        <f t="shared" si="230"/>
        <v>0</v>
      </c>
      <c r="U500" s="160">
        <f t="shared" si="230"/>
        <v>0</v>
      </c>
      <c r="V500" s="160">
        <f t="shared" si="230"/>
        <v>0</v>
      </c>
      <c r="W500" s="160">
        <f t="shared" si="230"/>
        <v>0</v>
      </c>
      <c r="X500" s="160">
        <f t="shared" si="230"/>
        <v>0</v>
      </c>
      <c r="Y500" s="160">
        <f t="shared" si="230"/>
        <v>0</v>
      </c>
      <c r="Z500" s="160">
        <f t="shared" si="230"/>
        <v>0</v>
      </c>
      <c r="AA500" s="160">
        <f t="shared" si="230"/>
        <v>0</v>
      </c>
      <c r="AB500" s="160">
        <f t="shared" si="230"/>
        <v>0</v>
      </c>
      <c r="AC500" s="160">
        <f t="shared" si="230"/>
        <v>0</v>
      </c>
      <c r="AD500" s="160">
        <f t="shared" si="230"/>
        <v>0</v>
      </c>
      <c r="AE500" s="160">
        <f t="shared" si="230"/>
        <v>0</v>
      </c>
      <c r="AF500" s="160">
        <f t="shared" si="230"/>
        <v>0</v>
      </c>
      <c r="AG500" s="160">
        <f t="shared" si="230"/>
        <v>0</v>
      </c>
      <c r="AH500" s="160">
        <f t="shared" si="230"/>
        <v>0</v>
      </c>
      <c r="AI500" s="160">
        <f t="shared" si="230"/>
        <v>0</v>
      </c>
      <c r="AJ500" s="160">
        <f t="shared" si="230"/>
        <v>0</v>
      </c>
      <c r="AK500" s="160">
        <f t="shared" si="230"/>
        <v>0</v>
      </c>
      <c r="AL500" s="160">
        <f t="shared" si="230"/>
        <v>0</v>
      </c>
      <c r="AM500" s="160">
        <f t="shared" si="230"/>
        <v>0</v>
      </c>
    </row>
    <row r="501" spans="2:39" ht="24.9" customHeight="1">
      <c r="B501" s="161">
        <v>6271</v>
      </c>
      <c r="C501" s="162" t="s">
        <v>389</v>
      </c>
      <c r="D501" s="163">
        <f>SUM(D502:D507)</f>
        <v>0</v>
      </c>
      <c r="E501" s="163">
        <f>SUM(E502:E507)</f>
        <v>0</v>
      </c>
      <c r="F501" s="163">
        <f>SUM(F502:F507)</f>
        <v>0</v>
      </c>
      <c r="G501" s="163">
        <f t="shared" ref="G501:AM501" si="231">SUM(G502:G507)</f>
        <v>0</v>
      </c>
      <c r="H501" s="163">
        <f t="shared" si="231"/>
        <v>0</v>
      </c>
      <c r="I501" s="163">
        <f t="shared" si="231"/>
        <v>0</v>
      </c>
      <c r="J501" s="163">
        <f t="shared" si="231"/>
        <v>0</v>
      </c>
      <c r="K501" s="163">
        <f t="shared" si="231"/>
        <v>0</v>
      </c>
      <c r="L501" s="163">
        <f t="shared" si="231"/>
        <v>0</v>
      </c>
      <c r="M501" s="163">
        <f t="shared" si="231"/>
        <v>0</v>
      </c>
      <c r="N501" s="163">
        <f t="shared" si="231"/>
        <v>0</v>
      </c>
      <c r="O501" s="163">
        <f t="shared" si="231"/>
        <v>0</v>
      </c>
      <c r="P501" s="163">
        <f t="shared" si="231"/>
        <v>0</v>
      </c>
      <c r="Q501" s="163">
        <f t="shared" si="231"/>
        <v>0</v>
      </c>
      <c r="R501" s="163">
        <f t="shared" si="231"/>
        <v>0</v>
      </c>
      <c r="S501" s="163">
        <f t="shared" si="231"/>
        <v>0</v>
      </c>
      <c r="T501" s="163">
        <f t="shared" si="231"/>
        <v>0</v>
      </c>
      <c r="U501" s="163">
        <f t="shared" si="231"/>
        <v>0</v>
      </c>
      <c r="V501" s="163">
        <f t="shared" si="231"/>
        <v>0</v>
      </c>
      <c r="W501" s="163">
        <f t="shared" si="231"/>
        <v>0</v>
      </c>
      <c r="X501" s="163">
        <f t="shared" si="231"/>
        <v>0</v>
      </c>
      <c r="Y501" s="163">
        <f t="shared" si="231"/>
        <v>0</v>
      </c>
      <c r="Z501" s="163">
        <f t="shared" si="231"/>
        <v>0</v>
      </c>
      <c r="AA501" s="163">
        <f t="shared" si="231"/>
        <v>0</v>
      </c>
      <c r="AB501" s="163">
        <f t="shared" si="231"/>
        <v>0</v>
      </c>
      <c r="AC501" s="163">
        <f t="shared" si="231"/>
        <v>0</v>
      </c>
      <c r="AD501" s="163">
        <f t="shared" si="231"/>
        <v>0</v>
      </c>
      <c r="AE501" s="163">
        <f t="shared" si="231"/>
        <v>0</v>
      </c>
      <c r="AF501" s="163">
        <f t="shared" si="231"/>
        <v>0</v>
      </c>
      <c r="AG501" s="163">
        <f t="shared" si="231"/>
        <v>0</v>
      </c>
      <c r="AH501" s="163">
        <f t="shared" si="231"/>
        <v>0</v>
      </c>
      <c r="AI501" s="163">
        <f t="shared" si="231"/>
        <v>0</v>
      </c>
      <c r="AJ501" s="163">
        <f t="shared" si="231"/>
        <v>0</v>
      </c>
      <c r="AK501" s="163">
        <f t="shared" si="231"/>
        <v>0</v>
      </c>
      <c r="AL501" s="163">
        <f t="shared" si="231"/>
        <v>0</v>
      </c>
      <c r="AM501" s="163">
        <f t="shared" si="231"/>
        <v>0</v>
      </c>
    </row>
    <row r="502" spans="2:39" ht="24.9" customHeight="1">
      <c r="B502" s="135">
        <v>6271001</v>
      </c>
      <c r="C502" s="139" t="s">
        <v>390</v>
      </c>
      <c r="D502" s="137">
        <f t="shared" ref="D502:D507" si="232">SUM(E502:AM502)</f>
        <v>0</v>
      </c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</row>
    <row r="503" spans="2:39" ht="24.9" customHeight="1">
      <c r="B503" s="135">
        <v>6271002</v>
      </c>
      <c r="C503" s="139" t="s">
        <v>391</v>
      </c>
      <c r="D503" s="137">
        <f t="shared" si="232"/>
        <v>0</v>
      </c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</row>
    <row r="504" spans="2:39" ht="24.9" customHeight="1">
      <c r="B504" s="135">
        <v>6271003</v>
      </c>
      <c r="C504" s="139" t="s">
        <v>392</v>
      </c>
      <c r="D504" s="137">
        <f t="shared" si="232"/>
        <v>0</v>
      </c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</row>
    <row r="505" spans="2:39" ht="24.9" customHeight="1">
      <c r="B505" s="135">
        <v>6271004</v>
      </c>
      <c r="C505" s="139" t="s">
        <v>393</v>
      </c>
      <c r="D505" s="137">
        <f t="shared" si="232"/>
        <v>0</v>
      </c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</row>
    <row r="506" spans="2:39" ht="24.9" customHeight="1">
      <c r="B506" s="135">
        <v>6271005</v>
      </c>
      <c r="C506" s="139" t="s">
        <v>394</v>
      </c>
      <c r="D506" s="137">
        <f t="shared" si="232"/>
        <v>0</v>
      </c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</row>
    <row r="507" spans="2:39" ht="24.9" customHeight="1">
      <c r="B507" s="140">
        <v>6271006</v>
      </c>
      <c r="C507" s="141" t="s">
        <v>395</v>
      </c>
      <c r="D507" s="137">
        <f t="shared" si="232"/>
        <v>0</v>
      </c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</row>
    <row r="508" spans="2:39" ht="24.9" customHeight="1">
      <c r="B508" s="161">
        <v>6272</v>
      </c>
      <c r="C508" s="162" t="s">
        <v>396</v>
      </c>
      <c r="D508" s="163">
        <f>SUM(D509:D512)</f>
        <v>0</v>
      </c>
      <c r="E508" s="163">
        <f>SUM(E509:E512)</f>
        <v>0</v>
      </c>
      <c r="F508" s="163">
        <f>SUM(F509:F512)</f>
        <v>0</v>
      </c>
      <c r="G508" s="163">
        <f t="shared" ref="G508:AM508" si="233">SUM(G509:G512)</f>
        <v>0</v>
      </c>
      <c r="H508" s="163">
        <f t="shared" si="233"/>
        <v>0</v>
      </c>
      <c r="I508" s="163">
        <f t="shared" si="233"/>
        <v>0</v>
      </c>
      <c r="J508" s="163">
        <f t="shared" si="233"/>
        <v>0</v>
      </c>
      <c r="K508" s="163">
        <f t="shared" si="233"/>
        <v>0</v>
      </c>
      <c r="L508" s="163">
        <f t="shared" si="233"/>
        <v>0</v>
      </c>
      <c r="M508" s="163">
        <f t="shared" si="233"/>
        <v>0</v>
      </c>
      <c r="N508" s="163">
        <f t="shared" si="233"/>
        <v>0</v>
      </c>
      <c r="O508" s="163">
        <f t="shared" si="233"/>
        <v>0</v>
      </c>
      <c r="P508" s="163">
        <f t="shared" si="233"/>
        <v>0</v>
      </c>
      <c r="Q508" s="163">
        <f t="shared" si="233"/>
        <v>0</v>
      </c>
      <c r="R508" s="163">
        <f t="shared" si="233"/>
        <v>0</v>
      </c>
      <c r="S508" s="163">
        <f t="shared" si="233"/>
        <v>0</v>
      </c>
      <c r="T508" s="163">
        <f t="shared" si="233"/>
        <v>0</v>
      </c>
      <c r="U508" s="163">
        <f t="shared" si="233"/>
        <v>0</v>
      </c>
      <c r="V508" s="163">
        <f t="shared" si="233"/>
        <v>0</v>
      </c>
      <c r="W508" s="163">
        <f t="shared" si="233"/>
        <v>0</v>
      </c>
      <c r="X508" s="163">
        <f t="shared" si="233"/>
        <v>0</v>
      </c>
      <c r="Y508" s="163">
        <f t="shared" si="233"/>
        <v>0</v>
      </c>
      <c r="Z508" s="163">
        <f t="shared" si="233"/>
        <v>0</v>
      </c>
      <c r="AA508" s="163">
        <f t="shared" si="233"/>
        <v>0</v>
      </c>
      <c r="AB508" s="163">
        <f t="shared" si="233"/>
        <v>0</v>
      </c>
      <c r="AC508" s="163">
        <f t="shared" si="233"/>
        <v>0</v>
      </c>
      <c r="AD508" s="163">
        <f t="shared" si="233"/>
        <v>0</v>
      </c>
      <c r="AE508" s="163">
        <f t="shared" si="233"/>
        <v>0</v>
      </c>
      <c r="AF508" s="163">
        <f t="shared" si="233"/>
        <v>0</v>
      </c>
      <c r="AG508" s="163">
        <f t="shared" si="233"/>
        <v>0</v>
      </c>
      <c r="AH508" s="163">
        <f t="shared" si="233"/>
        <v>0</v>
      </c>
      <c r="AI508" s="163">
        <f t="shared" si="233"/>
        <v>0</v>
      </c>
      <c r="AJ508" s="163">
        <f t="shared" si="233"/>
        <v>0</v>
      </c>
      <c r="AK508" s="163">
        <f t="shared" si="233"/>
        <v>0</v>
      </c>
      <c r="AL508" s="163">
        <f t="shared" si="233"/>
        <v>0</v>
      </c>
      <c r="AM508" s="163">
        <f t="shared" si="233"/>
        <v>0</v>
      </c>
    </row>
    <row r="509" spans="2:39" ht="24.9" customHeight="1">
      <c r="B509" s="135">
        <v>6272001</v>
      </c>
      <c r="C509" s="139" t="s">
        <v>397</v>
      </c>
      <c r="D509" s="137">
        <f>SUM(E509:AM509)</f>
        <v>0</v>
      </c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</row>
    <row r="510" spans="2:39" ht="24.9" customHeight="1">
      <c r="B510" s="135">
        <v>6272002</v>
      </c>
      <c r="C510" s="139" t="s">
        <v>398</v>
      </c>
      <c r="D510" s="137">
        <f>SUM(E510:AM510)</f>
        <v>0</v>
      </c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</row>
    <row r="511" spans="2:39" ht="24.9" customHeight="1">
      <c r="B511" s="135">
        <v>6272003</v>
      </c>
      <c r="C511" s="139" t="s">
        <v>399</v>
      </c>
      <c r="D511" s="137">
        <f>SUM(E511:AM511)</f>
        <v>0</v>
      </c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</row>
    <row r="512" spans="2:39" ht="24.9" customHeight="1">
      <c r="B512" s="140">
        <v>6272004</v>
      </c>
      <c r="C512" s="141" t="s">
        <v>400</v>
      </c>
      <c r="D512" s="137">
        <f>SUM(E512:AM512)</f>
        <v>0</v>
      </c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38"/>
      <c r="AJ512" s="138"/>
      <c r="AK512" s="138"/>
      <c r="AL512" s="138"/>
      <c r="AM512" s="138"/>
    </row>
    <row r="513" spans="2:39" ht="24.9" customHeight="1">
      <c r="B513" s="161">
        <v>6273</v>
      </c>
      <c r="C513" s="162" t="s">
        <v>401</v>
      </c>
      <c r="D513" s="163">
        <f>SUM(D514:D516)</f>
        <v>0</v>
      </c>
      <c r="E513" s="163">
        <f>SUM(E514:E516)</f>
        <v>0</v>
      </c>
      <c r="F513" s="163">
        <f>SUM(F514:F516)</f>
        <v>0</v>
      </c>
      <c r="G513" s="163">
        <f t="shared" ref="G513:AM513" si="234">SUM(G514:G516)</f>
        <v>0</v>
      </c>
      <c r="H513" s="163">
        <f t="shared" si="234"/>
        <v>0</v>
      </c>
      <c r="I513" s="163">
        <f t="shared" si="234"/>
        <v>0</v>
      </c>
      <c r="J513" s="163">
        <f t="shared" si="234"/>
        <v>0</v>
      </c>
      <c r="K513" s="163">
        <f t="shared" si="234"/>
        <v>0</v>
      </c>
      <c r="L513" s="163">
        <f t="shared" si="234"/>
        <v>0</v>
      </c>
      <c r="M513" s="163">
        <f t="shared" si="234"/>
        <v>0</v>
      </c>
      <c r="N513" s="163">
        <f t="shared" si="234"/>
        <v>0</v>
      </c>
      <c r="O513" s="163">
        <f t="shared" si="234"/>
        <v>0</v>
      </c>
      <c r="P513" s="163">
        <f t="shared" si="234"/>
        <v>0</v>
      </c>
      <c r="Q513" s="163">
        <f t="shared" si="234"/>
        <v>0</v>
      </c>
      <c r="R513" s="163">
        <f t="shared" si="234"/>
        <v>0</v>
      </c>
      <c r="S513" s="163">
        <f t="shared" si="234"/>
        <v>0</v>
      </c>
      <c r="T513" s="163">
        <f t="shared" si="234"/>
        <v>0</v>
      </c>
      <c r="U513" s="163">
        <f t="shared" si="234"/>
        <v>0</v>
      </c>
      <c r="V513" s="163">
        <f t="shared" si="234"/>
        <v>0</v>
      </c>
      <c r="W513" s="163">
        <f t="shared" si="234"/>
        <v>0</v>
      </c>
      <c r="X513" s="163">
        <f t="shared" si="234"/>
        <v>0</v>
      </c>
      <c r="Y513" s="163">
        <f t="shared" si="234"/>
        <v>0</v>
      </c>
      <c r="Z513" s="163">
        <f t="shared" si="234"/>
        <v>0</v>
      </c>
      <c r="AA513" s="163">
        <f t="shared" si="234"/>
        <v>0</v>
      </c>
      <c r="AB513" s="163">
        <f t="shared" si="234"/>
        <v>0</v>
      </c>
      <c r="AC513" s="163">
        <f t="shared" si="234"/>
        <v>0</v>
      </c>
      <c r="AD513" s="163">
        <f t="shared" si="234"/>
        <v>0</v>
      </c>
      <c r="AE513" s="163">
        <f t="shared" si="234"/>
        <v>0</v>
      </c>
      <c r="AF513" s="163">
        <f t="shared" si="234"/>
        <v>0</v>
      </c>
      <c r="AG513" s="163">
        <f t="shared" si="234"/>
        <v>0</v>
      </c>
      <c r="AH513" s="163">
        <f t="shared" si="234"/>
        <v>0</v>
      </c>
      <c r="AI513" s="163">
        <f t="shared" si="234"/>
        <v>0</v>
      </c>
      <c r="AJ513" s="163">
        <f t="shared" si="234"/>
        <v>0</v>
      </c>
      <c r="AK513" s="163">
        <f t="shared" si="234"/>
        <v>0</v>
      </c>
      <c r="AL513" s="163">
        <f t="shared" si="234"/>
        <v>0</v>
      </c>
      <c r="AM513" s="163">
        <f t="shared" si="234"/>
        <v>0</v>
      </c>
    </row>
    <row r="514" spans="2:39" ht="24.9" customHeight="1">
      <c r="B514" s="135">
        <v>6273001</v>
      </c>
      <c r="C514" s="139" t="s">
        <v>402</v>
      </c>
      <c r="D514" s="137">
        <f>SUM(E514:AM514)</f>
        <v>0</v>
      </c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</row>
    <row r="515" spans="2:39" ht="24.9" customHeight="1">
      <c r="B515" s="135">
        <v>6273002</v>
      </c>
      <c r="C515" s="139" t="s">
        <v>403</v>
      </c>
      <c r="D515" s="137">
        <f>SUM(E515:AM515)</f>
        <v>0</v>
      </c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</row>
    <row r="516" spans="2:39" ht="24.9" customHeight="1">
      <c r="B516" s="140">
        <v>6273003</v>
      </c>
      <c r="C516" s="164" t="s">
        <v>404</v>
      </c>
      <c r="D516" s="137">
        <f>SUM(E516:AM516)</f>
        <v>0</v>
      </c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</row>
    <row r="517" spans="2:39" ht="24.9" customHeight="1">
      <c r="B517" s="161">
        <v>6274</v>
      </c>
      <c r="C517" s="162" t="s">
        <v>405</v>
      </c>
      <c r="D517" s="163">
        <f>SUM(D518:D520)</f>
        <v>0</v>
      </c>
      <c r="E517" s="163">
        <f t="shared" ref="E517:AM517" si="235">SUM(E518:E520)</f>
        <v>0</v>
      </c>
      <c r="F517" s="163">
        <f t="shared" si="235"/>
        <v>0</v>
      </c>
      <c r="G517" s="163">
        <f t="shared" si="235"/>
        <v>0</v>
      </c>
      <c r="H517" s="163">
        <f t="shared" si="235"/>
        <v>0</v>
      </c>
      <c r="I517" s="163">
        <f t="shared" si="235"/>
        <v>0</v>
      </c>
      <c r="J517" s="163">
        <f t="shared" si="235"/>
        <v>0</v>
      </c>
      <c r="K517" s="163">
        <f t="shared" si="235"/>
        <v>0</v>
      </c>
      <c r="L517" s="163">
        <f t="shared" si="235"/>
        <v>0</v>
      </c>
      <c r="M517" s="163">
        <f t="shared" si="235"/>
        <v>0</v>
      </c>
      <c r="N517" s="163">
        <f t="shared" si="235"/>
        <v>0</v>
      </c>
      <c r="O517" s="163">
        <f t="shared" si="235"/>
        <v>0</v>
      </c>
      <c r="P517" s="163">
        <f t="shared" si="235"/>
        <v>0</v>
      </c>
      <c r="Q517" s="163">
        <f t="shared" si="235"/>
        <v>0</v>
      </c>
      <c r="R517" s="163">
        <f t="shared" si="235"/>
        <v>0</v>
      </c>
      <c r="S517" s="163">
        <f t="shared" si="235"/>
        <v>0</v>
      </c>
      <c r="T517" s="163">
        <f t="shared" si="235"/>
        <v>0</v>
      </c>
      <c r="U517" s="163">
        <f t="shared" si="235"/>
        <v>0</v>
      </c>
      <c r="V517" s="163">
        <f t="shared" si="235"/>
        <v>0</v>
      </c>
      <c r="W517" s="163">
        <f t="shared" si="235"/>
        <v>0</v>
      </c>
      <c r="X517" s="163">
        <f t="shared" si="235"/>
        <v>0</v>
      </c>
      <c r="Y517" s="163">
        <f t="shared" si="235"/>
        <v>0</v>
      </c>
      <c r="Z517" s="163">
        <f t="shared" si="235"/>
        <v>0</v>
      </c>
      <c r="AA517" s="163">
        <f t="shared" si="235"/>
        <v>0</v>
      </c>
      <c r="AB517" s="163">
        <f t="shared" si="235"/>
        <v>0</v>
      </c>
      <c r="AC517" s="163">
        <f t="shared" si="235"/>
        <v>0</v>
      </c>
      <c r="AD517" s="163">
        <f t="shared" si="235"/>
        <v>0</v>
      </c>
      <c r="AE517" s="163">
        <f t="shared" si="235"/>
        <v>0</v>
      </c>
      <c r="AF517" s="163">
        <f t="shared" si="235"/>
        <v>0</v>
      </c>
      <c r="AG517" s="163">
        <f t="shared" si="235"/>
        <v>0</v>
      </c>
      <c r="AH517" s="163">
        <f t="shared" si="235"/>
        <v>0</v>
      </c>
      <c r="AI517" s="163">
        <f t="shared" si="235"/>
        <v>0</v>
      </c>
      <c r="AJ517" s="163">
        <f t="shared" si="235"/>
        <v>0</v>
      </c>
      <c r="AK517" s="163">
        <f t="shared" si="235"/>
        <v>0</v>
      </c>
      <c r="AL517" s="163">
        <f t="shared" si="235"/>
        <v>0</v>
      </c>
      <c r="AM517" s="163">
        <f t="shared" si="235"/>
        <v>0</v>
      </c>
    </row>
    <row r="518" spans="2:39" ht="24.9" customHeight="1">
      <c r="B518" s="135">
        <v>6274001</v>
      </c>
      <c r="C518" s="139" t="s">
        <v>406</v>
      </c>
      <c r="D518" s="137">
        <f>SUM(E518:AM518)</f>
        <v>0</v>
      </c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</row>
    <row r="519" spans="2:39" ht="24.9" customHeight="1">
      <c r="B519" s="135">
        <v>6274002</v>
      </c>
      <c r="C519" s="139" t="s">
        <v>407</v>
      </c>
      <c r="D519" s="137">
        <f>SUM(E519:AM519)</f>
        <v>0</v>
      </c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</row>
    <row r="520" spans="2:39" ht="24.9" customHeight="1">
      <c r="B520" s="135">
        <v>6274003</v>
      </c>
      <c r="C520" s="139" t="s">
        <v>456</v>
      </c>
      <c r="D520" s="137">
        <f>SUM(E520:AM520)</f>
        <v>0</v>
      </c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</row>
    <row r="521" spans="2:39" ht="24.9" customHeight="1">
      <c r="B521" s="161">
        <v>6275</v>
      </c>
      <c r="C521" s="162" t="s">
        <v>408</v>
      </c>
      <c r="D521" s="163">
        <f>SUM(D522:D525)</f>
        <v>0</v>
      </c>
      <c r="E521" s="163">
        <f t="shared" ref="E521:AM521" si="236">SUM(E522:E525)</f>
        <v>0</v>
      </c>
      <c r="F521" s="163">
        <f t="shared" si="236"/>
        <v>0</v>
      </c>
      <c r="G521" s="163">
        <f t="shared" si="236"/>
        <v>0</v>
      </c>
      <c r="H521" s="163">
        <f t="shared" si="236"/>
        <v>0</v>
      </c>
      <c r="I521" s="163">
        <f t="shared" si="236"/>
        <v>0</v>
      </c>
      <c r="J521" s="163">
        <f t="shared" si="236"/>
        <v>0</v>
      </c>
      <c r="K521" s="163">
        <f t="shared" si="236"/>
        <v>0</v>
      </c>
      <c r="L521" s="163">
        <f t="shared" si="236"/>
        <v>0</v>
      </c>
      <c r="M521" s="163">
        <f t="shared" si="236"/>
        <v>0</v>
      </c>
      <c r="N521" s="163">
        <f t="shared" si="236"/>
        <v>0</v>
      </c>
      <c r="O521" s="163">
        <f t="shared" si="236"/>
        <v>0</v>
      </c>
      <c r="P521" s="163">
        <f t="shared" si="236"/>
        <v>0</v>
      </c>
      <c r="Q521" s="163">
        <f t="shared" si="236"/>
        <v>0</v>
      </c>
      <c r="R521" s="163">
        <f t="shared" si="236"/>
        <v>0</v>
      </c>
      <c r="S521" s="163">
        <f t="shared" si="236"/>
        <v>0</v>
      </c>
      <c r="T521" s="163">
        <f t="shared" si="236"/>
        <v>0</v>
      </c>
      <c r="U521" s="163">
        <f t="shared" si="236"/>
        <v>0</v>
      </c>
      <c r="V521" s="163">
        <f t="shared" si="236"/>
        <v>0</v>
      </c>
      <c r="W521" s="163">
        <f t="shared" si="236"/>
        <v>0</v>
      </c>
      <c r="X521" s="163">
        <f t="shared" si="236"/>
        <v>0</v>
      </c>
      <c r="Y521" s="163">
        <f t="shared" si="236"/>
        <v>0</v>
      </c>
      <c r="Z521" s="163">
        <f t="shared" si="236"/>
        <v>0</v>
      </c>
      <c r="AA521" s="163">
        <f t="shared" si="236"/>
        <v>0</v>
      </c>
      <c r="AB521" s="163">
        <f t="shared" si="236"/>
        <v>0</v>
      </c>
      <c r="AC521" s="163">
        <f t="shared" si="236"/>
        <v>0</v>
      </c>
      <c r="AD521" s="163">
        <f t="shared" si="236"/>
        <v>0</v>
      </c>
      <c r="AE521" s="163">
        <f t="shared" si="236"/>
        <v>0</v>
      </c>
      <c r="AF521" s="163">
        <f t="shared" si="236"/>
        <v>0</v>
      </c>
      <c r="AG521" s="163">
        <f t="shared" si="236"/>
        <v>0</v>
      </c>
      <c r="AH521" s="163">
        <f t="shared" si="236"/>
        <v>0</v>
      </c>
      <c r="AI521" s="163">
        <f t="shared" si="236"/>
        <v>0</v>
      </c>
      <c r="AJ521" s="163">
        <f t="shared" si="236"/>
        <v>0</v>
      </c>
      <c r="AK521" s="163">
        <f t="shared" si="236"/>
        <v>0</v>
      </c>
      <c r="AL521" s="163">
        <f t="shared" si="236"/>
        <v>0</v>
      </c>
      <c r="AM521" s="163">
        <f t="shared" si="236"/>
        <v>0</v>
      </c>
    </row>
    <row r="522" spans="2:39" ht="24.9" customHeight="1">
      <c r="B522" s="135">
        <v>6275001</v>
      </c>
      <c r="C522" s="139" t="s">
        <v>409</v>
      </c>
      <c r="D522" s="137">
        <f>SUM(E522:AM522)</f>
        <v>0</v>
      </c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</row>
    <row r="523" spans="2:39" ht="24.9" customHeight="1">
      <c r="B523" s="135">
        <v>6275002</v>
      </c>
      <c r="C523" s="139" t="s">
        <v>410</v>
      </c>
      <c r="D523" s="137">
        <f>SUM(E523:AM523)</f>
        <v>0</v>
      </c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</row>
    <row r="524" spans="2:39" ht="24.9" customHeight="1">
      <c r="B524" s="135">
        <v>6275003</v>
      </c>
      <c r="C524" s="139" t="s">
        <v>411</v>
      </c>
      <c r="D524" s="137">
        <f>SUM(E524:AM524)</f>
        <v>0</v>
      </c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</row>
    <row r="525" spans="2:39" ht="24.9" customHeight="1">
      <c r="B525" s="135">
        <v>6275004</v>
      </c>
      <c r="C525" s="139" t="s">
        <v>558</v>
      </c>
      <c r="D525" s="137">
        <f>SUM(E525:AM525)</f>
        <v>0</v>
      </c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</row>
    <row r="526" spans="2:39" ht="24.9" customHeight="1">
      <c r="B526" s="161">
        <v>6276</v>
      </c>
      <c r="C526" s="162" t="s">
        <v>412</v>
      </c>
      <c r="D526" s="163">
        <f>SUM(D527:D529)</f>
        <v>0</v>
      </c>
      <c r="E526" s="163">
        <f t="shared" ref="E526:AM526" si="237">SUM(E527:E529)</f>
        <v>0</v>
      </c>
      <c r="F526" s="163">
        <f t="shared" si="237"/>
        <v>0</v>
      </c>
      <c r="G526" s="163">
        <f t="shared" si="237"/>
        <v>0</v>
      </c>
      <c r="H526" s="163">
        <f t="shared" si="237"/>
        <v>0</v>
      </c>
      <c r="I526" s="163">
        <f t="shared" si="237"/>
        <v>0</v>
      </c>
      <c r="J526" s="163">
        <f t="shared" si="237"/>
        <v>0</v>
      </c>
      <c r="K526" s="163">
        <f t="shared" si="237"/>
        <v>0</v>
      </c>
      <c r="L526" s="163">
        <f t="shared" si="237"/>
        <v>0</v>
      </c>
      <c r="M526" s="163">
        <f t="shared" si="237"/>
        <v>0</v>
      </c>
      <c r="N526" s="163">
        <f t="shared" si="237"/>
        <v>0</v>
      </c>
      <c r="O526" s="163">
        <f t="shared" si="237"/>
        <v>0</v>
      </c>
      <c r="P526" s="163">
        <f t="shared" si="237"/>
        <v>0</v>
      </c>
      <c r="Q526" s="163">
        <f t="shared" si="237"/>
        <v>0</v>
      </c>
      <c r="R526" s="163">
        <f t="shared" si="237"/>
        <v>0</v>
      </c>
      <c r="S526" s="163">
        <f t="shared" si="237"/>
        <v>0</v>
      </c>
      <c r="T526" s="163">
        <f t="shared" si="237"/>
        <v>0</v>
      </c>
      <c r="U526" s="163">
        <f t="shared" si="237"/>
        <v>0</v>
      </c>
      <c r="V526" s="163">
        <f t="shared" si="237"/>
        <v>0</v>
      </c>
      <c r="W526" s="163">
        <f t="shared" si="237"/>
        <v>0</v>
      </c>
      <c r="X526" s="163">
        <f t="shared" si="237"/>
        <v>0</v>
      </c>
      <c r="Y526" s="163">
        <f t="shared" si="237"/>
        <v>0</v>
      </c>
      <c r="Z526" s="163">
        <f t="shared" si="237"/>
        <v>0</v>
      </c>
      <c r="AA526" s="163">
        <f t="shared" si="237"/>
        <v>0</v>
      </c>
      <c r="AB526" s="163">
        <f t="shared" si="237"/>
        <v>0</v>
      </c>
      <c r="AC526" s="163">
        <f t="shared" si="237"/>
        <v>0</v>
      </c>
      <c r="AD526" s="163">
        <f t="shared" si="237"/>
        <v>0</v>
      </c>
      <c r="AE526" s="163">
        <f t="shared" si="237"/>
        <v>0</v>
      </c>
      <c r="AF526" s="163">
        <f t="shared" si="237"/>
        <v>0</v>
      </c>
      <c r="AG526" s="163">
        <f t="shared" si="237"/>
        <v>0</v>
      </c>
      <c r="AH526" s="163">
        <f t="shared" si="237"/>
        <v>0</v>
      </c>
      <c r="AI526" s="163">
        <f t="shared" si="237"/>
        <v>0</v>
      </c>
      <c r="AJ526" s="163">
        <f t="shared" si="237"/>
        <v>0</v>
      </c>
      <c r="AK526" s="163">
        <f t="shared" si="237"/>
        <v>0</v>
      </c>
      <c r="AL526" s="163">
        <f t="shared" si="237"/>
        <v>0</v>
      </c>
      <c r="AM526" s="163">
        <f t="shared" si="237"/>
        <v>0</v>
      </c>
    </row>
    <row r="527" spans="2:39" ht="24.9" customHeight="1">
      <c r="B527" s="135">
        <v>6276001</v>
      </c>
      <c r="C527" s="139" t="s">
        <v>413</v>
      </c>
      <c r="D527" s="137">
        <f>SUM(E527:AM527)</f>
        <v>0</v>
      </c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</row>
    <row r="528" spans="2:39" ht="24.9" customHeight="1">
      <c r="B528" s="140">
        <v>6276002</v>
      </c>
      <c r="C528" s="141" t="s">
        <v>414</v>
      </c>
      <c r="D528" s="137">
        <f>SUM(E528:AM528)</f>
        <v>0</v>
      </c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</row>
    <row r="529" spans="2:39" ht="24.9" customHeight="1">
      <c r="B529" s="171">
        <v>6276003</v>
      </c>
      <c r="C529" s="172" t="s">
        <v>679</v>
      </c>
      <c r="D529" s="137">
        <f>SUM(E529:AM529)</f>
        <v>0</v>
      </c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</row>
    <row r="530" spans="2:39" ht="24.9" customHeight="1">
      <c r="B530" s="161">
        <v>6277</v>
      </c>
      <c r="C530" s="162" t="s">
        <v>415</v>
      </c>
      <c r="D530" s="163">
        <f>SUM(D531:D533)</f>
        <v>0</v>
      </c>
      <c r="E530" s="163">
        <f t="shared" ref="E530:AM530" si="238">SUM(E531:E533)</f>
        <v>0</v>
      </c>
      <c r="F530" s="163">
        <f t="shared" si="238"/>
        <v>0</v>
      </c>
      <c r="G530" s="163">
        <f t="shared" si="238"/>
        <v>0</v>
      </c>
      <c r="H530" s="163">
        <f t="shared" si="238"/>
        <v>0</v>
      </c>
      <c r="I530" s="163">
        <f t="shared" si="238"/>
        <v>0</v>
      </c>
      <c r="J530" s="163">
        <f t="shared" si="238"/>
        <v>0</v>
      </c>
      <c r="K530" s="163">
        <f t="shared" si="238"/>
        <v>0</v>
      </c>
      <c r="L530" s="163">
        <f t="shared" si="238"/>
        <v>0</v>
      </c>
      <c r="M530" s="163">
        <f t="shared" si="238"/>
        <v>0</v>
      </c>
      <c r="N530" s="163">
        <f t="shared" si="238"/>
        <v>0</v>
      </c>
      <c r="O530" s="163">
        <f t="shared" si="238"/>
        <v>0</v>
      </c>
      <c r="P530" s="163">
        <f t="shared" si="238"/>
        <v>0</v>
      </c>
      <c r="Q530" s="163">
        <f t="shared" si="238"/>
        <v>0</v>
      </c>
      <c r="R530" s="163">
        <f t="shared" si="238"/>
        <v>0</v>
      </c>
      <c r="S530" s="163">
        <f t="shared" si="238"/>
        <v>0</v>
      </c>
      <c r="T530" s="163">
        <f t="shared" si="238"/>
        <v>0</v>
      </c>
      <c r="U530" s="163">
        <f t="shared" si="238"/>
        <v>0</v>
      </c>
      <c r="V530" s="163">
        <f t="shared" si="238"/>
        <v>0</v>
      </c>
      <c r="W530" s="163">
        <f t="shared" si="238"/>
        <v>0</v>
      </c>
      <c r="X530" s="163">
        <f t="shared" si="238"/>
        <v>0</v>
      </c>
      <c r="Y530" s="163">
        <f t="shared" si="238"/>
        <v>0</v>
      </c>
      <c r="Z530" s="163">
        <f t="shared" si="238"/>
        <v>0</v>
      </c>
      <c r="AA530" s="163">
        <f t="shared" si="238"/>
        <v>0</v>
      </c>
      <c r="AB530" s="163">
        <f t="shared" si="238"/>
        <v>0</v>
      </c>
      <c r="AC530" s="163">
        <f t="shared" si="238"/>
        <v>0</v>
      </c>
      <c r="AD530" s="163">
        <f t="shared" si="238"/>
        <v>0</v>
      </c>
      <c r="AE530" s="163">
        <f t="shared" si="238"/>
        <v>0</v>
      </c>
      <c r="AF530" s="163">
        <f t="shared" si="238"/>
        <v>0</v>
      </c>
      <c r="AG530" s="163">
        <f t="shared" si="238"/>
        <v>0</v>
      </c>
      <c r="AH530" s="163">
        <f t="shared" si="238"/>
        <v>0</v>
      </c>
      <c r="AI530" s="163">
        <f t="shared" si="238"/>
        <v>0</v>
      </c>
      <c r="AJ530" s="163">
        <f t="shared" si="238"/>
        <v>0</v>
      </c>
      <c r="AK530" s="163">
        <f t="shared" si="238"/>
        <v>0</v>
      </c>
      <c r="AL530" s="163">
        <f t="shared" si="238"/>
        <v>0</v>
      </c>
      <c r="AM530" s="163">
        <f t="shared" si="238"/>
        <v>0</v>
      </c>
    </row>
    <row r="531" spans="2:39" ht="24.9" customHeight="1">
      <c r="B531" s="135">
        <v>6277001</v>
      </c>
      <c r="C531" s="139" t="s">
        <v>416</v>
      </c>
      <c r="D531" s="137">
        <f>SUM(E531:AM531)</f>
        <v>0</v>
      </c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</row>
    <row r="532" spans="2:39" ht="24.9" customHeight="1">
      <c r="B532" s="149">
        <v>6277002</v>
      </c>
      <c r="C532" s="150" t="s">
        <v>417</v>
      </c>
      <c r="D532" s="137">
        <f>SUM(E532:AM532)</f>
        <v>0</v>
      </c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</row>
    <row r="533" spans="2:39" ht="24.9" customHeight="1">
      <c r="B533" s="151">
        <v>6277003</v>
      </c>
      <c r="C533" s="267" t="s">
        <v>680</v>
      </c>
      <c r="D533" s="137">
        <f>SUM(E533:AM533)</f>
        <v>0</v>
      </c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</row>
    <row r="534" spans="2:39" ht="24.9" customHeight="1">
      <c r="B534" s="161">
        <v>6278</v>
      </c>
      <c r="C534" s="162" t="s">
        <v>418</v>
      </c>
      <c r="D534" s="163">
        <f t="shared" ref="D534:AM534" si="239">+D535</f>
        <v>0</v>
      </c>
      <c r="E534" s="163">
        <f t="shared" si="239"/>
        <v>0</v>
      </c>
      <c r="F534" s="163">
        <f t="shared" si="239"/>
        <v>0</v>
      </c>
      <c r="G534" s="163">
        <f t="shared" si="239"/>
        <v>0</v>
      </c>
      <c r="H534" s="163">
        <f t="shared" si="239"/>
        <v>0</v>
      </c>
      <c r="I534" s="163">
        <f t="shared" si="239"/>
        <v>0</v>
      </c>
      <c r="J534" s="163">
        <f t="shared" si="239"/>
        <v>0</v>
      </c>
      <c r="K534" s="163">
        <f t="shared" si="239"/>
        <v>0</v>
      </c>
      <c r="L534" s="163">
        <f t="shared" si="239"/>
        <v>0</v>
      </c>
      <c r="M534" s="163">
        <f t="shared" si="239"/>
        <v>0</v>
      </c>
      <c r="N534" s="163">
        <f t="shared" si="239"/>
        <v>0</v>
      </c>
      <c r="O534" s="163">
        <f t="shared" si="239"/>
        <v>0</v>
      </c>
      <c r="P534" s="163">
        <f t="shared" si="239"/>
        <v>0</v>
      </c>
      <c r="Q534" s="163">
        <f t="shared" si="239"/>
        <v>0</v>
      </c>
      <c r="R534" s="163">
        <f t="shared" si="239"/>
        <v>0</v>
      </c>
      <c r="S534" s="163">
        <f t="shared" si="239"/>
        <v>0</v>
      </c>
      <c r="T534" s="163">
        <f t="shared" si="239"/>
        <v>0</v>
      </c>
      <c r="U534" s="163">
        <f t="shared" si="239"/>
        <v>0</v>
      </c>
      <c r="V534" s="163">
        <f t="shared" si="239"/>
        <v>0</v>
      </c>
      <c r="W534" s="163">
        <f t="shared" si="239"/>
        <v>0</v>
      </c>
      <c r="X534" s="163">
        <f t="shared" si="239"/>
        <v>0</v>
      </c>
      <c r="Y534" s="163">
        <f t="shared" si="239"/>
        <v>0</v>
      </c>
      <c r="Z534" s="163">
        <f t="shared" si="239"/>
        <v>0</v>
      </c>
      <c r="AA534" s="163">
        <f t="shared" si="239"/>
        <v>0</v>
      </c>
      <c r="AB534" s="163">
        <f t="shared" si="239"/>
        <v>0</v>
      </c>
      <c r="AC534" s="163">
        <f t="shared" si="239"/>
        <v>0</v>
      </c>
      <c r="AD534" s="163">
        <f t="shared" si="239"/>
        <v>0</v>
      </c>
      <c r="AE534" s="163">
        <f t="shared" si="239"/>
        <v>0</v>
      </c>
      <c r="AF534" s="163">
        <f t="shared" si="239"/>
        <v>0</v>
      </c>
      <c r="AG534" s="163">
        <f t="shared" si="239"/>
        <v>0</v>
      </c>
      <c r="AH534" s="163">
        <f t="shared" si="239"/>
        <v>0</v>
      </c>
      <c r="AI534" s="163">
        <f t="shared" si="239"/>
        <v>0</v>
      </c>
      <c r="AJ534" s="163">
        <f t="shared" si="239"/>
        <v>0</v>
      </c>
      <c r="AK534" s="163">
        <f t="shared" si="239"/>
        <v>0</v>
      </c>
      <c r="AL534" s="163">
        <f t="shared" si="239"/>
        <v>0</v>
      </c>
      <c r="AM534" s="163">
        <f t="shared" si="239"/>
        <v>0</v>
      </c>
    </row>
    <row r="535" spans="2:39" ht="24.9" customHeight="1">
      <c r="B535" s="140">
        <v>6278001</v>
      </c>
      <c r="C535" s="141" t="s">
        <v>419</v>
      </c>
      <c r="D535" s="137">
        <f>SUM(E535:AM535)</f>
        <v>0</v>
      </c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</row>
    <row r="536" spans="2:39" ht="24.9" customHeight="1">
      <c r="B536" s="161">
        <v>6279</v>
      </c>
      <c r="C536" s="162" t="s">
        <v>420</v>
      </c>
      <c r="D536" s="163">
        <f>SUM(D537:D556)</f>
        <v>0</v>
      </c>
      <c r="E536" s="163">
        <f>SUM(E537:E556)</f>
        <v>0</v>
      </c>
      <c r="F536" s="163">
        <f t="shared" ref="F536:AM536" si="240">SUM(F537:F556)</f>
        <v>0</v>
      </c>
      <c r="G536" s="163">
        <f t="shared" si="240"/>
        <v>0</v>
      </c>
      <c r="H536" s="163">
        <f t="shared" si="240"/>
        <v>0</v>
      </c>
      <c r="I536" s="163">
        <f t="shared" si="240"/>
        <v>0</v>
      </c>
      <c r="J536" s="163">
        <f t="shared" si="240"/>
        <v>0</v>
      </c>
      <c r="K536" s="163">
        <f t="shared" si="240"/>
        <v>0</v>
      </c>
      <c r="L536" s="163">
        <f t="shared" si="240"/>
        <v>0</v>
      </c>
      <c r="M536" s="163">
        <f t="shared" si="240"/>
        <v>0</v>
      </c>
      <c r="N536" s="163">
        <f t="shared" si="240"/>
        <v>0</v>
      </c>
      <c r="O536" s="163">
        <f t="shared" si="240"/>
        <v>0</v>
      </c>
      <c r="P536" s="163">
        <f t="shared" si="240"/>
        <v>0</v>
      </c>
      <c r="Q536" s="163">
        <f t="shared" si="240"/>
        <v>0</v>
      </c>
      <c r="R536" s="163">
        <f t="shared" si="240"/>
        <v>0</v>
      </c>
      <c r="S536" s="163">
        <f t="shared" si="240"/>
        <v>0</v>
      </c>
      <c r="T536" s="163">
        <f t="shared" si="240"/>
        <v>0</v>
      </c>
      <c r="U536" s="163">
        <f t="shared" si="240"/>
        <v>0</v>
      </c>
      <c r="V536" s="163">
        <f t="shared" si="240"/>
        <v>0</v>
      </c>
      <c r="W536" s="163">
        <f t="shared" si="240"/>
        <v>0</v>
      </c>
      <c r="X536" s="163">
        <f t="shared" si="240"/>
        <v>0</v>
      </c>
      <c r="Y536" s="163">
        <f t="shared" si="240"/>
        <v>0</v>
      </c>
      <c r="Z536" s="163">
        <f t="shared" si="240"/>
        <v>0</v>
      </c>
      <c r="AA536" s="163">
        <f t="shared" si="240"/>
        <v>0</v>
      </c>
      <c r="AB536" s="163">
        <f t="shared" si="240"/>
        <v>0</v>
      </c>
      <c r="AC536" s="163">
        <f t="shared" si="240"/>
        <v>0</v>
      </c>
      <c r="AD536" s="163">
        <f t="shared" si="240"/>
        <v>0</v>
      </c>
      <c r="AE536" s="163">
        <f t="shared" si="240"/>
        <v>0</v>
      </c>
      <c r="AF536" s="163">
        <f t="shared" si="240"/>
        <v>0</v>
      </c>
      <c r="AG536" s="163">
        <f t="shared" si="240"/>
        <v>0</v>
      </c>
      <c r="AH536" s="163">
        <f t="shared" si="240"/>
        <v>0</v>
      </c>
      <c r="AI536" s="163">
        <f t="shared" si="240"/>
        <v>0</v>
      </c>
      <c r="AJ536" s="163">
        <f t="shared" si="240"/>
        <v>0</v>
      </c>
      <c r="AK536" s="163">
        <f t="shared" si="240"/>
        <v>0</v>
      </c>
      <c r="AL536" s="163">
        <f t="shared" si="240"/>
        <v>0</v>
      </c>
      <c r="AM536" s="163">
        <f t="shared" si="240"/>
        <v>0</v>
      </c>
    </row>
    <row r="537" spans="2:39" ht="24.9" customHeight="1">
      <c r="B537" s="135">
        <v>6279001</v>
      </c>
      <c r="C537" s="139" t="s">
        <v>421</v>
      </c>
      <c r="D537" s="137">
        <f t="shared" ref="D537:D556" si="241">SUM(E537:AM537)</f>
        <v>0</v>
      </c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</row>
    <row r="538" spans="2:39" ht="24.9" customHeight="1">
      <c r="B538" s="135">
        <v>6279002</v>
      </c>
      <c r="C538" s="139" t="s">
        <v>422</v>
      </c>
      <c r="D538" s="137">
        <f t="shared" si="241"/>
        <v>0</v>
      </c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</row>
    <row r="539" spans="2:39" ht="24.9" customHeight="1">
      <c r="B539" s="135">
        <v>6279003</v>
      </c>
      <c r="C539" s="139" t="s">
        <v>423</v>
      </c>
      <c r="D539" s="137">
        <f t="shared" si="241"/>
        <v>0</v>
      </c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</row>
    <row r="540" spans="2:39" ht="24.9" customHeight="1">
      <c r="B540" s="135">
        <v>6279004</v>
      </c>
      <c r="C540" s="139" t="s">
        <v>424</v>
      </c>
      <c r="D540" s="137">
        <f t="shared" si="241"/>
        <v>0</v>
      </c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  <c r="AF540" s="138"/>
      <c r="AG540" s="138"/>
      <c r="AH540" s="138"/>
      <c r="AI540" s="138"/>
      <c r="AJ540" s="138"/>
      <c r="AK540" s="138"/>
      <c r="AL540" s="138"/>
      <c r="AM540" s="138"/>
    </row>
    <row r="541" spans="2:39" ht="24.9" customHeight="1">
      <c r="B541" s="135">
        <v>6279005</v>
      </c>
      <c r="C541" s="139" t="s">
        <v>425</v>
      </c>
      <c r="D541" s="137">
        <f t="shared" si="241"/>
        <v>0</v>
      </c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  <c r="AF541" s="138"/>
      <c r="AG541" s="138"/>
      <c r="AH541" s="138"/>
      <c r="AI541" s="138"/>
      <c r="AJ541" s="138"/>
      <c r="AK541" s="138"/>
      <c r="AL541" s="138"/>
      <c r="AM541" s="138"/>
    </row>
    <row r="542" spans="2:39" ht="24.9" customHeight="1">
      <c r="B542" s="135">
        <v>6279006</v>
      </c>
      <c r="C542" s="139" t="s">
        <v>426</v>
      </c>
      <c r="D542" s="137">
        <f t="shared" si="241"/>
        <v>0</v>
      </c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</row>
    <row r="543" spans="2:39" ht="24.9" customHeight="1">
      <c r="B543" s="135">
        <v>6279007</v>
      </c>
      <c r="C543" s="139" t="s">
        <v>427</v>
      </c>
      <c r="D543" s="137">
        <f t="shared" si="241"/>
        <v>0</v>
      </c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  <c r="AF543" s="138"/>
      <c r="AG543" s="138"/>
      <c r="AH543" s="138"/>
      <c r="AI543" s="138"/>
      <c r="AJ543" s="138"/>
      <c r="AK543" s="138"/>
      <c r="AL543" s="138"/>
      <c r="AM543" s="138"/>
    </row>
    <row r="544" spans="2:39" ht="24.9" customHeight="1">
      <c r="B544" s="135">
        <v>6279008</v>
      </c>
      <c r="C544" s="139" t="s">
        <v>428</v>
      </c>
      <c r="D544" s="137">
        <f t="shared" si="241"/>
        <v>0</v>
      </c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  <c r="AF544" s="138"/>
      <c r="AG544" s="138"/>
      <c r="AH544" s="138"/>
      <c r="AI544" s="138"/>
      <c r="AJ544" s="138"/>
      <c r="AK544" s="138"/>
      <c r="AL544" s="138"/>
      <c r="AM544" s="138"/>
    </row>
    <row r="545" spans="2:39" ht="24.9" customHeight="1">
      <c r="B545" s="135">
        <v>6279009</v>
      </c>
      <c r="C545" s="139" t="s">
        <v>429</v>
      </c>
      <c r="D545" s="137">
        <f t="shared" si="241"/>
        <v>0</v>
      </c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  <c r="AF545" s="138"/>
      <c r="AG545" s="138"/>
      <c r="AH545" s="138"/>
      <c r="AI545" s="138"/>
      <c r="AJ545" s="138"/>
      <c r="AK545" s="138"/>
      <c r="AL545" s="138"/>
      <c r="AM545" s="138"/>
    </row>
    <row r="546" spans="2:39" ht="24.9" customHeight="1">
      <c r="B546" s="135">
        <v>6279010</v>
      </c>
      <c r="C546" s="139" t="s">
        <v>430</v>
      </c>
      <c r="D546" s="137">
        <f t="shared" si="241"/>
        <v>0</v>
      </c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</row>
    <row r="547" spans="2:39" ht="24.9" customHeight="1">
      <c r="B547" s="135">
        <v>6279011</v>
      </c>
      <c r="C547" s="139" t="s">
        <v>431</v>
      </c>
      <c r="D547" s="137">
        <f t="shared" si="241"/>
        <v>0</v>
      </c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  <c r="AF547" s="138"/>
      <c r="AG547" s="138"/>
      <c r="AH547" s="138"/>
      <c r="AI547" s="138"/>
      <c r="AJ547" s="138"/>
      <c r="AK547" s="138"/>
      <c r="AL547" s="138"/>
      <c r="AM547" s="138"/>
    </row>
    <row r="548" spans="2:39" ht="24.9" customHeight="1">
      <c r="B548" s="135">
        <v>6279012</v>
      </c>
      <c r="C548" s="139" t="s">
        <v>432</v>
      </c>
      <c r="D548" s="137">
        <f t="shared" si="241"/>
        <v>0</v>
      </c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  <c r="AE548" s="138"/>
      <c r="AF548" s="138"/>
      <c r="AG548" s="138"/>
      <c r="AH548" s="138"/>
      <c r="AI548" s="138"/>
      <c r="AJ548" s="138"/>
      <c r="AK548" s="138"/>
      <c r="AL548" s="138"/>
      <c r="AM548" s="138"/>
    </row>
    <row r="549" spans="2:39" ht="24.9" customHeight="1">
      <c r="B549" s="135">
        <v>6279013</v>
      </c>
      <c r="C549" s="139" t="s">
        <v>433</v>
      </c>
      <c r="D549" s="137">
        <f t="shared" si="241"/>
        <v>0</v>
      </c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</row>
    <row r="550" spans="2:39" ht="24.9" customHeight="1">
      <c r="B550" s="135">
        <v>6279015</v>
      </c>
      <c r="C550" s="139" t="s">
        <v>457</v>
      </c>
      <c r="D550" s="137">
        <f t="shared" si="241"/>
        <v>0</v>
      </c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</row>
    <row r="551" spans="2:39" ht="24.9" customHeight="1">
      <c r="B551" s="135">
        <v>6279016</v>
      </c>
      <c r="C551" s="139" t="s">
        <v>559</v>
      </c>
      <c r="D551" s="137">
        <f t="shared" si="241"/>
        <v>0</v>
      </c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</row>
    <row r="552" spans="2:39" ht="24.9" customHeight="1">
      <c r="B552" s="135">
        <v>6279017</v>
      </c>
      <c r="C552" s="139" t="s">
        <v>560</v>
      </c>
      <c r="D552" s="137">
        <f t="shared" si="241"/>
        <v>0</v>
      </c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  <c r="AF552" s="138"/>
      <c r="AG552" s="138"/>
      <c r="AH552" s="138"/>
      <c r="AI552" s="138"/>
      <c r="AJ552" s="138"/>
      <c r="AK552" s="138"/>
      <c r="AL552" s="138"/>
      <c r="AM552" s="138"/>
    </row>
    <row r="553" spans="2:39" ht="24.9" customHeight="1">
      <c r="B553" s="135">
        <v>6279018</v>
      </c>
      <c r="C553" s="139" t="s">
        <v>561</v>
      </c>
      <c r="D553" s="137">
        <f t="shared" si="241"/>
        <v>0</v>
      </c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</row>
    <row r="554" spans="2:39" ht="24.9" customHeight="1">
      <c r="B554" s="135">
        <v>6279019</v>
      </c>
      <c r="C554" s="139" t="s">
        <v>562</v>
      </c>
      <c r="D554" s="137">
        <f t="shared" si="241"/>
        <v>0</v>
      </c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</row>
    <row r="555" spans="2:39" ht="24.9" customHeight="1">
      <c r="B555" s="135">
        <v>6279025</v>
      </c>
      <c r="C555" s="139" t="s">
        <v>741</v>
      </c>
      <c r="D555" s="137">
        <f t="shared" si="241"/>
        <v>0</v>
      </c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  <c r="AF555" s="138"/>
      <c r="AG555" s="138"/>
      <c r="AH555" s="138"/>
      <c r="AI555" s="138"/>
      <c r="AJ555" s="138"/>
      <c r="AK555" s="138"/>
      <c r="AL555" s="138"/>
      <c r="AM555" s="138"/>
    </row>
    <row r="556" spans="2:39" ht="24.9" customHeight="1">
      <c r="B556" s="227">
        <v>6279026</v>
      </c>
      <c r="C556" s="229" t="s">
        <v>742</v>
      </c>
      <c r="D556" s="137">
        <f t="shared" si="241"/>
        <v>0</v>
      </c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  <c r="AA556" s="225"/>
      <c r="AB556" s="225"/>
      <c r="AC556" s="225"/>
      <c r="AD556" s="225"/>
      <c r="AE556" s="225"/>
      <c r="AF556" s="225"/>
      <c r="AG556" s="225"/>
      <c r="AH556" s="225"/>
      <c r="AI556" s="225"/>
      <c r="AJ556" s="225"/>
      <c r="AK556" s="225"/>
      <c r="AL556" s="225"/>
      <c r="AM556" s="225"/>
    </row>
    <row r="557" spans="2:39" ht="24.9" customHeight="1">
      <c r="B557" s="165">
        <v>628</v>
      </c>
      <c r="C557" s="166" t="s">
        <v>434</v>
      </c>
      <c r="D557" s="160">
        <f>+D558+D564+D568+D573+D571</f>
        <v>0</v>
      </c>
      <c r="E557" s="160">
        <f t="shared" ref="E557:AM557" si="242">+E558+E564+E568+E573+E571</f>
        <v>0</v>
      </c>
      <c r="F557" s="160">
        <f t="shared" si="242"/>
        <v>0</v>
      </c>
      <c r="G557" s="160">
        <f t="shared" si="242"/>
        <v>0</v>
      </c>
      <c r="H557" s="160">
        <f t="shared" si="242"/>
        <v>0</v>
      </c>
      <c r="I557" s="160">
        <f t="shared" si="242"/>
        <v>0</v>
      </c>
      <c r="J557" s="160">
        <f t="shared" si="242"/>
        <v>0</v>
      </c>
      <c r="K557" s="160">
        <f t="shared" si="242"/>
        <v>0</v>
      </c>
      <c r="L557" s="160">
        <f t="shared" si="242"/>
        <v>0</v>
      </c>
      <c r="M557" s="160">
        <f t="shared" si="242"/>
        <v>0</v>
      </c>
      <c r="N557" s="160">
        <f t="shared" si="242"/>
        <v>0</v>
      </c>
      <c r="O557" s="160">
        <f t="shared" si="242"/>
        <v>0</v>
      </c>
      <c r="P557" s="160">
        <f t="shared" si="242"/>
        <v>0</v>
      </c>
      <c r="Q557" s="160">
        <f t="shared" si="242"/>
        <v>0</v>
      </c>
      <c r="R557" s="160">
        <f t="shared" si="242"/>
        <v>0</v>
      </c>
      <c r="S557" s="160">
        <f t="shared" si="242"/>
        <v>0</v>
      </c>
      <c r="T557" s="160">
        <f t="shared" si="242"/>
        <v>0</v>
      </c>
      <c r="U557" s="160">
        <f t="shared" si="242"/>
        <v>0</v>
      </c>
      <c r="V557" s="160">
        <f t="shared" si="242"/>
        <v>0</v>
      </c>
      <c r="W557" s="160">
        <f t="shared" si="242"/>
        <v>0</v>
      </c>
      <c r="X557" s="160">
        <f t="shared" si="242"/>
        <v>0</v>
      </c>
      <c r="Y557" s="160">
        <f t="shared" si="242"/>
        <v>0</v>
      </c>
      <c r="Z557" s="160">
        <f t="shared" si="242"/>
        <v>0</v>
      </c>
      <c r="AA557" s="160">
        <f t="shared" si="242"/>
        <v>0</v>
      </c>
      <c r="AB557" s="160">
        <f t="shared" si="242"/>
        <v>0</v>
      </c>
      <c r="AC557" s="160">
        <f t="shared" si="242"/>
        <v>0</v>
      </c>
      <c r="AD557" s="160">
        <f t="shared" si="242"/>
        <v>0</v>
      </c>
      <c r="AE557" s="160">
        <f t="shared" si="242"/>
        <v>0</v>
      </c>
      <c r="AF557" s="160">
        <f t="shared" si="242"/>
        <v>0</v>
      </c>
      <c r="AG557" s="160">
        <f t="shared" si="242"/>
        <v>0</v>
      </c>
      <c r="AH557" s="160">
        <f t="shared" si="242"/>
        <v>0</v>
      </c>
      <c r="AI557" s="160">
        <f t="shared" si="242"/>
        <v>0</v>
      </c>
      <c r="AJ557" s="160">
        <f t="shared" si="242"/>
        <v>0</v>
      </c>
      <c r="AK557" s="160">
        <f t="shared" si="242"/>
        <v>0</v>
      </c>
      <c r="AL557" s="160">
        <f t="shared" si="242"/>
        <v>0</v>
      </c>
      <c r="AM557" s="160">
        <f t="shared" si="242"/>
        <v>0</v>
      </c>
    </row>
    <row r="558" spans="2:39" ht="24.9" customHeight="1">
      <c r="B558" s="161">
        <v>6281</v>
      </c>
      <c r="C558" s="162" t="s">
        <v>435</v>
      </c>
      <c r="D558" s="163">
        <f>SUM(D559:D563)</f>
        <v>0</v>
      </c>
      <c r="E558" s="163">
        <f>SUM(E559:E563)</f>
        <v>0</v>
      </c>
      <c r="F558" s="163">
        <f>SUM(F559:F563)</f>
        <v>0</v>
      </c>
      <c r="G558" s="163">
        <f t="shared" ref="G558:AM558" si="243">SUM(G559:G563)</f>
        <v>0</v>
      </c>
      <c r="H558" s="163">
        <f t="shared" si="243"/>
        <v>0</v>
      </c>
      <c r="I558" s="163">
        <f t="shared" si="243"/>
        <v>0</v>
      </c>
      <c r="J558" s="163">
        <f t="shared" si="243"/>
        <v>0</v>
      </c>
      <c r="K558" s="163">
        <f t="shared" si="243"/>
        <v>0</v>
      </c>
      <c r="L558" s="163">
        <f t="shared" si="243"/>
        <v>0</v>
      </c>
      <c r="M558" s="163">
        <f t="shared" si="243"/>
        <v>0</v>
      </c>
      <c r="N558" s="163">
        <f t="shared" si="243"/>
        <v>0</v>
      </c>
      <c r="O558" s="163">
        <f t="shared" si="243"/>
        <v>0</v>
      </c>
      <c r="P558" s="163">
        <f t="shared" si="243"/>
        <v>0</v>
      </c>
      <c r="Q558" s="163">
        <f t="shared" si="243"/>
        <v>0</v>
      </c>
      <c r="R558" s="163">
        <f t="shared" si="243"/>
        <v>0</v>
      </c>
      <c r="S558" s="163">
        <f t="shared" si="243"/>
        <v>0</v>
      </c>
      <c r="T558" s="163">
        <f t="shared" si="243"/>
        <v>0</v>
      </c>
      <c r="U558" s="163">
        <f t="shared" si="243"/>
        <v>0</v>
      </c>
      <c r="V558" s="163">
        <f t="shared" si="243"/>
        <v>0</v>
      </c>
      <c r="W558" s="163">
        <f t="shared" si="243"/>
        <v>0</v>
      </c>
      <c r="X558" s="163">
        <f t="shared" si="243"/>
        <v>0</v>
      </c>
      <c r="Y558" s="163">
        <f t="shared" si="243"/>
        <v>0</v>
      </c>
      <c r="Z558" s="163">
        <f t="shared" si="243"/>
        <v>0</v>
      </c>
      <c r="AA558" s="163">
        <f t="shared" si="243"/>
        <v>0</v>
      </c>
      <c r="AB558" s="163">
        <f t="shared" si="243"/>
        <v>0</v>
      </c>
      <c r="AC558" s="163">
        <f t="shared" si="243"/>
        <v>0</v>
      </c>
      <c r="AD558" s="163">
        <f t="shared" si="243"/>
        <v>0</v>
      </c>
      <c r="AE558" s="163">
        <f t="shared" si="243"/>
        <v>0</v>
      </c>
      <c r="AF558" s="163">
        <f t="shared" si="243"/>
        <v>0</v>
      </c>
      <c r="AG558" s="163">
        <f t="shared" si="243"/>
        <v>0</v>
      </c>
      <c r="AH558" s="163">
        <f t="shared" si="243"/>
        <v>0</v>
      </c>
      <c r="AI558" s="163">
        <f t="shared" si="243"/>
        <v>0</v>
      </c>
      <c r="AJ558" s="163">
        <f t="shared" si="243"/>
        <v>0</v>
      </c>
      <c r="AK558" s="163">
        <f t="shared" si="243"/>
        <v>0</v>
      </c>
      <c r="AL558" s="163">
        <f t="shared" si="243"/>
        <v>0</v>
      </c>
      <c r="AM558" s="163">
        <f t="shared" si="243"/>
        <v>0</v>
      </c>
    </row>
    <row r="559" spans="2:39" ht="24.9" customHeight="1">
      <c r="B559" s="135">
        <v>6281001</v>
      </c>
      <c r="C559" s="139" t="s">
        <v>436</v>
      </c>
      <c r="D559" s="137">
        <f>SUM(E559:AM559)</f>
        <v>0</v>
      </c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8"/>
      <c r="AM559" s="138"/>
    </row>
    <row r="560" spans="2:39" ht="24.9" customHeight="1">
      <c r="B560" s="135">
        <v>6281002</v>
      </c>
      <c r="C560" s="139" t="s">
        <v>437</v>
      </c>
      <c r="D560" s="137">
        <f>SUM(E560:AM560)</f>
        <v>0</v>
      </c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  <c r="AF560" s="138"/>
      <c r="AG560" s="138"/>
      <c r="AH560" s="138"/>
      <c r="AI560" s="138"/>
      <c r="AJ560" s="138"/>
      <c r="AK560" s="138"/>
      <c r="AL560" s="138"/>
      <c r="AM560" s="138"/>
    </row>
    <row r="561" spans="1:72" s="222" customFormat="1" ht="24.9" customHeight="1">
      <c r="A561" s="226"/>
      <c r="B561" s="148">
        <v>6281003</v>
      </c>
      <c r="C561" s="136" t="s">
        <v>563</v>
      </c>
      <c r="D561" s="137">
        <f>SUM(E561:AM561)</f>
        <v>0</v>
      </c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  <c r="AF561" s="138"/>
      <c r="AG561" s="138"/>
      <c r="AH561" s="138"/>
      <c r="AI561" s="138"/>
      <c r="AJ561" s="138"/>
      <c r="AK561" s="138"/>
      <c r="AL561" s="138"/>
      <c r="AM561" s="138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222" customFormat="1" ht="24.9" customHeight="1">
      <c r="A562" s="226"/>
      <c r="B562" s="173">
        <v>6281004</v>
      </c>
      <c r="C562" s="174" t="s">
        <v>564</v>
      </c>
      <c r="D562" s="137">
        <f>SUM(E562:AM562)</f>
        <v>0</v>
      </c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  <c r="AF562" s="138"/>
      <c r="AG562" s="138"/>
      <c r="AH562" s="138"/>
      <c r="AI562" s="138"/>
      <c r="AJ562" s="138"/>
      <c r="AK562" s="138"/>
      <c r="AL562" s="138"/>
      <c r="AM562" s="138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222" customFormat="1" ht="24.9" customHeight="1">
      <c r="A563" s="226"/>
      <c r="B563" s="173">
        <v>6281005</v>
      </c>
      <c r="C563" s="174" t="s">
        <v>565</v>
      </c>
      <c r="D563" s="137">
        <f>SUM(E563:AM563)</f>
        <v>0</v>
      </c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  <c r="AC563" s="138"/>
      <c r="AD563" s="138"/>
      <c r="AE563" s="138"/>
      <c r="AF563" s="138"/>
      <c r="AG563" s="138"/>
      <c r="AH563" s="138"/>
      <c r="AI563" s="138"/>
      <c r="AJ563" s="138"/>
      <c r="AK563" s="138"/>
      <c r="AL563" s="138"/>
      <c r="AM563" s="138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ht="24.9" customHeight="1">
      <c r="B564" s="161">
        <v>6282</v>
      </c>
      <c r="C564" s="162" t="s">
        <v>438</v>
      </c>
      <c r="D564" s="163">
        <f>SUM(D565:D567)</f>
        <v>0</v>
      </c>
      <c r="E564" s="163">
        <f>SUM(E565:E567)</f>
        <v>0</v>
      </c>
      <c r="F564" s="163">
        <f t="shared" ref="F564:AM564" si="244">SUM(F565:F567)</f>
        <v>0</v>
      </c>
      <c r="G564" s="163">
        <f t="shared" si="244"/>
        <v>0</v>
      </c>
      <c r="H564" s="163">
        <f t="shared" si="244"/>
        <v>0</v>
      </c>
      <c r="I564" s="163">
        <f t="shared" si="244"/>
        <v>0</v>
      </c>
      <c r="J564" s="163">
        <f t="shared" si="244"/>
        <v>0</v>
      </c>
      <c r="K564" s="163">
        <f t="shared" si="244"/>
        <v>0</v>
      </c>
      <c r="L564" s="163">
        <f t="shared" si="244"/>
        <v>0</v>
      </c>
      <c r="M564" s="163">
        <f t="shared" si="244"/>
        <v>0</v>
      </c>
      <c r="N564" s="163">
        <f t="shared" si="244"/>
        <v>0</v>
      </c>
      <c r="O564" s="163">
        <f t="shared" si="244"/>
        <v>0</v>
      </c>
      <c r="P564" s="163">
        <f t="shared" si="244"/>
        <v>0</v>
      </c>
      <c r="Q564" s="163">
        <f t="shared" si="244"/>
        <v>0</v>
      </c>
      <c r="R564" s="163">
        <f t="shared" si="244"/>
        <v>0</v>
      </c>
      <c r="S564" s="163">
        <f t="shared" si="244"/>
        <v>0</v>
      </c>
      <c r="T564" s="163">
        <f t="shared" si="244"/>
        <v>0</v>
      </c>
      <c r="U564" s="163">
        <f t="shared" si="244"/>
        <v>0</v>
      </c>
      <c r="V564" s="163">
        <f t="shared" si="244"/>
        <v>0</v>
      </c>
      <c r="W564" s="163">
        <f t="shared" si="244"/>
        <v>0</v>
      </c>
      <c r="X564" s="163">
        <f t="shared" si="244"/>
        <v>0</v>
      </c>
      <c r="Y564" s="163">
        <f t="shared" si="244"/>
        <v>0</v>
      </c>
      <c r="Z564" s="163">
        <f t="shared" si="244"/>
        <v>0</v>
      </c>
      <c r="AA564" s="163">
        <f t="shared" si="244"/>
        <v>0</v>
      </c>
      <c r="AB564" s="163">
        <f t="shared" si="244"/>
        <v>0</v>
      </c>
      <c r="AC564" s="163">
        <f t="shared" si="244"/>
        <v>0</v>
      </c>
      <c r="AD564" s="163">
        <f t="shared" si="244"/>
        <v>0</v>
      </c>
      <c r="AE564" s="163">
        <f t="shared" si="244"/>
        <v>0</v>
      </c>
      <c r="AF564" s="163">
        <f t="shared" si="244"/>
        <v>0</v>
      </c>
      <c r="AG564" s="163">
        <f t="shared" si="244"/>
        <v>0</v>
      </c>
      <c r="AH564" s="163">
        <f t="shared" si="244"/>
        <v>0</v>
      </c>
      <c r="AI564" s="163">
        <f t="shared" si="244"/>
        <v>0</v>
      </c>
      <c r="AJ564" s="163">
        <f t="shared" si="244"/>
        <v>0</v>
      </c>
      <c r="AK564" s="163">
        <f t="shared" si="244"/>
        <v>0</v>
      </c>
      <c r="AL564" s="163">
        <f t="shared" si="244"/>
        <v>0</v>
      </c>
      <c r="AM564" s="163">
        <f t="shared" si="244"/>
        <v>0</v>
      </c>
    </row>
    <row r="565" spans="1:72" ht="24.9" customHeight="1">
      <c r="B565" s="135">
        <v>6282002</v>
      </c>
      <c r="C565" s="139" t="s">
        <v>439</v>
      </c>
      <c r="D565" s="137">
        <f>SUM(E565:AM565)</f>
        <v>0</v>
      </c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  <c r="AF565" s="138"/>
      <c r="AG565" s="138"/>
      <c r="AH565" s="138"/>
      <c r="AI565" s="138"/>
      <c r="AJ565" s="138"/>
      <c r="AK565" s="138"/>
      <c r="AL565" s="138"/>
      <c r="AM565" s="138"/>
    </row>
    <row r="566" spans="1:72" ht="24.9" customHeight="1">
      <c r="B566" s="135">
        <v>6282003</v>
      </c>
      <c r="C566" s="139" t="s">
        <v>440</v>
      </c>
      <c r="D566" s="137">
        <f>SUM(E566:AM566)</f>
        <v>0</v>
      </c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  <c r="AF566" s="138"/>
      <c r="AG566" s="138"/>
      <c r="AH566" s="138"/>
      <c r="AI566" s="138"/>
      <c r="AJ566" s="138"/>
      <c r="AK566" s="138"/>
      <c r="AL566" s="138"/>
      <c r="AM566" s="138"/>
    </row>
    <row r="567" spans="1:72" s="222" customFormat="1" ht="24.9" customHeight="1">
      <c r="A567" s="226"/>
      <c r="B567" s="148">
        <v>6282004</v>
      </c>
      <c r="C567" s="136" t="s">
        <v>566</v>
      </c>
      <c r="D567" s="137">
        <f>SUM(E567:AM567)</f>
        <v>0</v>
      </c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ht="24.9" customHeight="1">
      <c r="B568" s="161">
        <v>6283</v>
      </c>
      <c r="C568" s="162" t="s">
        <v>567</v>
      </c>
      <c r="D568" s="163">
        <f>SUBTOTAL(9,D569:D570)</f>
        <v>0</v>
      </c>
      <c r="E568" s="163">
        <f>SUBTOTAL(9,E569:E570)</f>
        <v>0</v>
      </c>
      <c r="F568" s="163">
        <f>SUBTOTAL(9,F569:F570)</f>
        <v>0</v>
      </c>
      <c r="G568" s="163">
        <f t="shared" ref="G568:AM568" si="245">SUBTOTAL(9,G569:G570)</f>
        <v>0</v>
      </c>
      <c r="H568" s="163">
        <f t="shared" si="245"/>
        <v>0</v>
      </c>
      <c r="I568" s="163">
        <f t="shared" si="245"/>
        <v>0</v>
      </c>
      <c r="J568" s="163">
        <f t="shared" si="245"/>
        <v>0</v>
      </c>
      <c r="K568" s="163">
        <f t="shared" si="245"/>
        <v>0</v>
      </c>
      <c r="L568" s="163">
        <f t="shared" si="245"/>
        <v>0</v>
      </c>
      <c r="M568" s="163">
        <f t="shared" si="245"/>
        <v>0</v>
      </c>
      <c r="N568" s="163">
        <f t="shared" si="245"/>
        <v>0</v>
      </c>
      <c r="O568" s="163">
        <f t="shared" si="245"/>
        <v>0</v>
      </c>
      <c r="P568" s="163">
        <f t="shared" si="245"/>
        <v>0</v>
      </c>
      <c r="Q568" s="163">
        <f t="shared" si="245"/>
        <v>0</v>
      </c>
      <c r="R568" s="163">
        <f t="shared" si="245"/>
        <v>0</v>
      </c>
      <c r="S568" s="163">
        <f t="shared" si="245"/>
        <v>0</v>
      </c>
      <c r="T568" s="163">
        <f t="shared" si="245"/>
        <v>0</v>
      </c>
      <c r="U568" s="163">
        <f t="shared" si="245"/>
        <v>0</v>
      </c>
      <c r="V568" s="163">
        <f t="shared" si="245"/>
        <v>0</v>
      </c>
      <c r="W568" s="163">
        <f t="shared" si="245"/>
        <v>0</v>
      </c>
      <c r="X568" s="163">
        <f t="shared" si="245"/>
        <v>0</v>
      </c>
      <c r="Y568" s="163">
        <f t="shared" si="245"/>
        <v>0</v>
      </c>
      <c r="Z568" s="163">
        <f t="shared" si="245"/>
        <v>0</v>
      </c>
      <c r="AA568" s="163">
        <f t="shared" si="245"/>
        <v>0</v>
      </c>
      <c r="AB568" s="163">
        <f t="shared" si="245"/>
        <v>0</v>
      </c>
      <c r="AC568" s="163">
        <f t="shared" si="245"/>
        <v>0</v>
      </c>
      <c r="AD568" s="163">
        <f t="shared" si="245"/>
        <v>0</v>
      </c>
      <c r="AE568" s="163">
        <f t="shared" si="245"/>
        <v>0</v>
      </c>
      <c r="AF568" s="163">
        <f t="shared" si="245"/>
        <v>0</v>
      </c>
      <c r="AG568" s="163">
        <f t="shared" si="245"/>
        <v>0</v>
      </c>
      <c r="AH568" s="163">
        <f t="shared" si="245"/>
        <v>0</v>
      </c>
      <c r="AI568" s="163">
        <f t="shared" si="245"/>
        <v>0</v>
      </c>
      <c r="AJ568" s="163">
        <f t="shared" si="245"/>
        <v>0</v>
      </c>
      <c r="AK568" s="163">
        <f t="shared" si="245"/>
        <v>0</v>
      </c>
      <c r="AL568" s="163">
        <f t="shared" si="245"/>
        <v>0</v>
      </c>
      <c r="AM568" s="163">
        <f t="shared" si="245"/>
        <v>0</v>
      </c>
    </row>
    <row r="569" spans="1:72" s="222" customFormat="1" ht="24.9" customHeight="1">
      <c r="A569" s="226"/>
      <c r="B569" s="148">
        <v>6283001</v>
      </c>
      <c r="C569" s="136" t="s">
        <v>568</v>
      </c>
      <c r="D569" s="137">
        <f>SUM(E569:AM569)</f>
        <v>0</v>
      </c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  <c r="AF569" s="138"/>
      <c r="AG569" s="138"/>
      <c r="AH569" s="138"/>
      <c r="AI569" s="138"/>
      <c r="AJ569" s="138"/>
      <c r="AK569" s="138"/>
      <c r="AL569" s="138"/>
      <c r="AM569" s="138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222" customFormat="1" ht="24.9" customHeight="1">
      <c r="A570" s="226"/>
      <c r="B570" s="173">
        <v>6283002</v>
      </c>
      <c r="C570" s="136" t="s">
        <v>458</v>
      </c>
      <c r="D570" s="137">
        <f>SUM(E570:AM570)</f>
        <v>0</v>
      </c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ht="24.9" customHeight="1">
      <c r="B571" s="161">
        <v>6284</v>
      </c>
      <c r="C571" s="162" t="s">
        <v>569</v>
      </c>
      <c r="D571" s="163">
        <f>+D572</f>
        <v>0</v>
      </c>
      <c r="E571" s="163">
        <f t="shared" ref="E571:AM571" si="246">+E572</f>
        <v>0</v>
      </c>
      <c r="F571" s="163">
        <f t="shared" si="246"/>
        <v>0</v>
      </c>
      <c r="G571" s="163">
        <f t="shared" si="246"/>
        <v>0</v>
      </c>
      <c r="H571" s="163">
        <f t="shared" si="246"/>
        <v>0</v>
      </c>
      <c r="I571" s="163">
        <f t="shared" si="246"/>
        <v>0</v>
      </c>
      <c r="J571" s="163">
        <f t="shared" si="246"/>
        <v>0</v>
      </c>
      <c r="K571" s="163">
        <f t="shared" si="246"/>
        <v>0</v>
      </c>
      <c r="L571" s="163">
        <f t="shared" si="246"/>
        <v>0</v>
      </c>
      <c r="M571" s="163">
        <f t="shared" si="246"/>
        <v>0</v>
      </c>
      <c r="N571" s="163">
        <f t="shared" si="246"/>
        <v>0</v>
      </c>
      <c r="O571" s="163">
        <f t="shared" si="246"/>
        <v>0</v>
      </c>
      <c r="P571" s="163">
        <f t="shared" si="246"/>
        <v>0</v>
      </c>
      <c r="Q571" s="163">
        <f t="shared" si="246"/>
        <v>0</v>
      </c>
      <c r="R571" s="163">
        <f t="shared" si="246"/>
        <v>0</v>
      </c>
      <c r="S571" s="163">
        <f t="shared" si="246"/>
        <v>0</v>
      </c>
      <c r="T571" s="163">
        <f t="shared" si="246"/>
        <v>0</v>
      </c>
      <c r="U571" s="163">
        <f t="shared" si="246"/>
        <v>0</v>
      </c>
      <c r="V571" s="163">
        <f t="shared" si="246"/>
        <v>0</v>
      </c>
      <c r="W571" s="163">
        <f t="shared" si="246"/>
        <v>0</v>
      </c>
      <c r="X571" s="163">
        <f t="shared" si="246"/>
        <v>0</v>
      </c>
      <c r="Y571" s="163">
        <f t="shared" si="246"/>
        <v>0</v>
      </c>
      <c r="Z571" s="163">
        <f t="shared" si="246"/>
        <v>0</v>
      </c>
      <c r="AA571" s="163">
        <f t="shared" si="246"/>
        <v>0</v>
      </c>
      <c r="AB571" s="163">
        <f t="shared" si="246"/>
        <v>0</v>
      </c>
      <c r="AC571" s="163">
        <f t="shared" si="246"/>
        <v>0</v>
      </c>
      <c r="AD571" s="163">
        <f t="shared" si="246"/>
        <v>0</v>
      </c>
      <c r="AE571" s="163">
        <f t="shared" si="246"/>
        <v>0</v>
      </c>
      <c r="AF571" s="163">
        <f t="shared" si="246"/>
        <v>0</v>
      </c>
      <c r="AG571" s="163">
        <f t="shared" si="246"/>
        <v>0</v>
      </c>
      <c r="AH571" s="163">
        <f t="shared" si="246"/>
        <v>0</v>
      </c>
      <c r="AI571" s="163">
        <f t="shared" si="246"/>
        <v>0</v>
      </c>
      <c r="AJ571" s="163">
        <f t="shared" si="246"/>
        <v>0</v>
      </c>
      <c r="AK571" s="163">
        <f t="shared" si="246"/>
        <v>0</v>
      </c>
      <c r="AL571" s="163">
        <f t="shared" si="246"/>
        <v>0</v>
      </c>
      <c r="AM571" s="163">
        <f t="shared" si="246"/>
        <v>0</v>
      </c>
    </row>
    <row r="572" spans="1:72" s="222" customFormat="1" ht="24.9" customHeight="1">
      <c r="A572" s="226"/>
      <c r="B572" s="173">
        <v>6284001</v>
      </c>
      <c r="C572" s="174" t="s">
        <v>570</v>
      </c>
      <c r="D572" s="137">
        <f>SUM(E572:AM572)</f>
        <v>0</v>
      </c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  <c r="AA572" s="138"/>
      <c r="AB572" s="138"/>
      <c r="AC572" s="138"/>
      <c r="AD572" s="138"/>
      <c r="AE572" s="138"/>
      <c r="AF572" s="138"/>
      <c r="AG572" s="138"/>
      <c r="AH572" s="138"/>
      <c r="AI572" s="138"/>
      <c r="AJ572" s="138"/>
      <c r="AK572" s="138"/>
      <c r="AL572" s="138"/>
      <c r="AM572" s="138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ht="24.9" customHeight="1">
      <c r="B573" s="161">
        <v>6285</v>
      </c>
      <c r="C573" s="162" t="s">
        <v>571</v>
      </c>
      <c r="D573" s="163">
        <f t="shared" ref="D573:AM573" si="247">+D574</f>
        <v>0</v>
      </c>
      <c r="E573" s="163">
        <f t="shared" si="247"/>
        <v>0</v>
      </c>
      <c r="F573" s="163">
        <f t="shared" si="247"/>
        <v>0</v>
      </c>
      <c r="G573" s="163">
        <f t="shared" si="247"/>
        <v>0</v>
      </c>
      <c r="H573" s="163">
        <f t="shared" si="247"/>
        <v>0</v>
      </c>
      <c r="I573" s="163">
        <f t="shared" si="247"/>
        <v>0</v>
      </c>
      <c r="J573" s="163">
        <f t="shared" si="247"/>
        <v>0</v>
      </c>
      <c r="K573" s="163">
        <f t="shared" si="247"/>
        <v>0</v>
      </c>
      <c r="L573" s="163">
        <f t="shared" si="247"/>
        <v>0</v>
      </c>
      <c r="M573" s="163">
        <f t="shared" si="247"/>
        <v>0</v>
      </c>
      <c r="N573" s="163">
        <f t="shared" si="247"/>
        <v>0</v>
      </c>
      <c r="O573" s="163">
        <f t="shared" si="247"/>
        <v>0</v>
      </c>
      <c r="P573" s="163">
        <f t="shared" si="247"/>
        <v>0</v>
      </c>
      <c r="Q573" s="163">
        <f t="shared" si="247"/>
        <v>0</v>
      </c>
      <c r="R573" s="163">
        <f t="shared" si="247"/>
        <v>0</v>
      </c>
      <c r="S573" s="163">
        <f t="shared" si="247"/>
        <v>0</v>
      </c>
      <c r="T573" s="163">
        <f t="shared" si="247"/>
        <v>0</v>
      </c>
      <c r="U573" s="163">
        <f t="shared" si="247"/>
        <v>0</v>
      </c>
      <c r="V573" s="163">
        <f t="shared" si="247"/>
        <v>0</v>
      </c>
      <c r="W573" s="163">
        <f t="shared" si="247"/>
        <v>0</v>
      </c>
      <c r="X573" s="163">
        <f t="shared" si="247"/>
        <v>0</v>
      </c>
      <c r="Y573" s="163">
        <f t="shared" si="247"/>
        <v>0</v>
      </c>
      <c r="Z573" s="163">
        <f t="shared" si="247"/>
        <v>0</v>
      </c>
      <c r="AA573" s="163">
        <f t="shared" si="247"/>
        <v>0</v>
      </c>
      <c r="AB573" s="163">
        <f t="shared" si="247"/>
        <v>0</v>
      </c>
      <c r="AC573" s="163">
        <f t="shared" si="247"/>
        <v>0</v>
      </c>
      <c r="AD573" s="163">
        <f t="shared" si="247"/>
        <v>0</v>
      </c>
      <c r="AE573" s="163">
        <f t="shared" si="247"/>
        <v>0</v>
      </c>
      <c r="AF573" s="163">
        <f t="shared" si="247"/>
        <v>0</v>
      </c>
      <c r="AG573" s="163">
        <f t="shared" si="247"/>
        <v>0</v>
      </c>
      <c r="AH573" s="163">
        <f t="shared" si="247"/>
        <v>0</v>
      </c>
      <c r="AI573" s="163">
        <f t="shared" si="247"/>
        <v>0</v>
      </c>
      <c r="AJ573" s="163">
        <f t="shared" si="247"/>
        <v>0</v>
      </c>
      <c r="AK573" s="163">
        <f t="shared" si="247"/>
        <v>0</v>
      </c>
      <c r="AL573" s="163">
        <f t="shared" si="247"/>
        <v>0</v>
      </c>
      <c r="AM573" s="163">
        <f t="shared" si="247"/>
        <v>0</v>
      </c>
    </row>
    <row r="574" spans="1:72" s="222" customFormat="1" ht="24.9" customHeight="1">
      <c r="A574" s="226"/>
      <c r="B574" s="148">
        <v>6285004</v>
      </c>
      <c r="C574" s="136" t="s">
        <v>522</v>
      </c>
      <c r="D574" s="137">
        <f>SUM(E574:AM574)</f>
        <v>0</v>
      </c>
      <c r="E574" s="138">
        <f>+VLOOKUP($B$287:$B$593,'[4]2PL'!$B$274:$AM$568,4,0)</f>
        <v>0</v>
      </c>
      <c r="F574" s="138">
        <f>+VLOOKUP($B$287:$B$593,'[4]2PL'!$B$274:$AM$568,5,0)</f>
        <v>0</v>
      </c>
      <c r="G574" s="138">
        <f>+VLOOKUP($B$287:$B$593,'[4]2PL'!$B$274:$AM$568,6,0)</f>
        <v>0</v>
      </c>
      <c r="H574" s="138">
        <f>+VLOOKUP($B$287:$B$593,'[4]2PL'!$B$274:$AM$568,7,0)</f>
        <v>0</v>
      </c>
      <c r="I574" s="138">
        <f>+VLOOKUP($B$287:$B$593,'[4]2PL'!$B$274:$AM$568,8,0)</f>
        <v>0</v>
      </c>
      <c r="J574" s="138">
        <f>+VLOOKUP($B$287:$B$593,'[4]2PL'!$B$274:$AM$568,9,0)</f>
        <v>0</v>
      </c>
      <c r="K574" s="138">
        <f>+VLOOKUP($B$287:$B$593,'[4]2PL'!$B$274:$AM$568,10,0)</f>
        <v>0</v>
      </c>
      <c r="L574" s="138">
        <f>+VLOOKUP($B$287:$B$593,'[4]2PL'!$B$274:$AM$568,11,0)</f>
        <v>0</v>
      </c>
      <c r="M574" s="138">
        <f>+VLOOKUP($B$287:$B$593,'[4]2PL'!$B$274:$AM$568,12,0)</f>
        <v>0</v>
      </c>
      <c r="N574" s="138">
        <f>+VLOOKUP($B$287:$B$593,'[4]2PL'!$B$274:$AM$568,13,0)</f>
        <v>0</v>
      </c>
      <c r="O574" s="138">
        <f>+VLOOKUP($B$287:$B$593,'[4]2PL'!$B$274:$AM$568,14,0)</f>
        <v>0</v>
      </c>
      <c r="P574" s="138">
        <f>+VLOOKUP($B$287:$B$593,'[4]2PL'!$B$274:$AM$568,15,0)</f>
        <v>0</v>
      </c>
      <c r="Q574" s="138">
        <f>+VLOOKUP($B$287:$B$593,'[4]2PL'!$B$274:$AM$568,16,0)</f>
        <v>0</v>
      </c>
      <c r="R574" s="138">
        <f>+VLOOKUP($B$287:$B$593,'[4]2PL'!$B$274:$AM$568,17,0)</f>
        <v>0</v>
      </c>
      <c r="S574" s="138">
        <f>+VLOOKUP($B$287:$B$593,'[4]2PL'!$B$274:$AM$568,18,0)</f>
        <v>0</v>
      </c>
      <c r="T574" s="138">
        <f>+VLOOKUP($B$287:$B$593,'[4]2PL'!$B$274:$AM$568,19,0)</f>
        <v>0</v>
      </c>
      <c r="U574" s="138">
        <f>+VLOOKUP($B$287:$B$593,'[4]2PL'!$B$274:$AM$568,20,0)</f>
        <v>0</v>
      </c>
      <c r="V574" s="138">
        <f>+VLOOKUP($B$287:$B$593,'[4]2PL'!$B$274:$AM$568,21,0)</f>
        <v>0</v>
      </c>
      <c r="W574" s="138">
        <f>+VLOOKUP($B$287:$B$593,'[4]2PL'!$B$274:$AM$568,22,0)</f>
        <v>0</v>
      </c>
      <c r="X574" s="138">
        <f>+VLOOKUP($B$287:$B$593,'[4]2PL'!$B$274:$AM$568,23,0)</f>
        <v>0</v>
      </c>
      <c r="Y574" s="138">
        <f>+VLOOKUP($B$287:$B$593,'[4]2PL'!$B$274:$AM$568,24,0)</f>
        <v>0</v>
      </c>
      <c r="Z574" s="138">
        <f>+VLOOKUP($B$287:$B$593,'[4]2PL'!$B$274:$AM$568,25,0)</f>
        <v>0</v>
      </c>
      <c r="AA574" s="138">
        <f>+VLOOKUP($B$287:$B$593,'[4]2PL'!$B$274:$AM$568,26,0)</f>
        <v>0</v>
      </c>
      <c r="AB574" s="138">
        <f>+VLOOKUP($B$287:$B$593,'[4]2PL'!$B$274:$AM$568,27,0)</f>
        <v>0</v>
      </c>
      <c r="AC574" s="138">
        <f>+VLOOKUP($B$287:$B$593,'[4]2PL'!$B$274:$AM$568,28,0)</f>
        <v>0</v>
      </c>
      <c r="AD574" s="138">
        <f>+VLOOKUP($B$287:$B$593,'[4]2PL'!$B$274:$AM$568,29,0)</f>
        <v>0</v>
      </c>
      <c r="AE574" s="138">
        <f>+VLOOKUP($B$287:$B$593,'[4]2PL'!$B$274:$AM$568,30,0)</f>
        <v>0</v>
      </c>
      <c r="AF574" s="138">
        <f>+VLOOKUP($B$287:$B$593,'[4]2PL'!$B$274:$AM$568,31,0)</f>
        <v>0</v>
      </c>
      <c r="AG574" s="138">
        <f>+VLOOKUP($B$287:$B$593,'[4]2PL'!$B$274:$AM$568,32,0)</f>
        <v>0</v>
      </c>
      <c r="AH574" s="138">
        <f>+VLOOKUP($B$287:$B$593,'[4]2PL'!$B$274:$AM$568,33,0)</f>
        <v>0</v>
      </c>
      <c r="AI574" s="138">
        <f>+VLOOKUP($B$287:$B$593,'[4]2PL'!$B$274:$AM$568,34,0)</f>
        <v>0</v>
      </c>
      <c r="AJ574" s="138">
        <f>+VLOOKUP($B$287:$B$593,'[4]2PL'!$B$274:$AM$568,35,0)</f>
        <v>0</v>
      </c>
      <c r="AK574" s="138">
        <f>+VLOOKUP($B$287:$B$593,'[4]2PL'!$B$274:$AM$568,36,0)</f>
        <v>0</v>
      </c>
      <c r="AL574" s="138">
        <f>+VLOOKUP($B$287:$B$593,'[4]2PL'!$B$274:$AM$568,37,0)</f>
        <v>0</v>
      </c>
      <c r="AM574" s="138">
        <f>+VLOOKUP($B$287:$B$593,'[4]2PL'!$B$274:$AM$568,38,0)</f>
        <v>0</v>
      </c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ht="24.9" customHeight="1">
      <c r="B575" s="158">
        <v>629</v>
      </c>
      <c r="C575" s="159" t="s">
        <v>441</v>
      </c>
      <c r="D575" s="160">
        <f>+D576+D588+D591</f>
        <v>0</v>
      </c>
      <c r="E575" s="160">
        <f>+E576+E588+E591</f>
        <v>0</v>
      </c>
      <c r="F575" s="160">
        <f>+F576+F588+F591</f>
        <v>0</v>
      </c>
      <c r="G575" s="160">
        <f t="shared" ref="G575:AM575" si="248">+G576+G588+G591</f>
        <v>0</v>
      </c>
      <c r="H575" s="160">
        <f t="shared" si="248"/>
        <v>0</v>
      </c>
      <c r="I575" s="160">
        <f t="shared" si="248"/>
        <v>0</v>
      </c>
      <c r="J575" s="160">
        <f t="shared" si="248"/>
        <v>0</v>
      </c>
      <c r="K575" s="160">
        <f t="shared" si="248"/>
        <v>0</v>
      </c>
      <c r="L575" s="160">
        <f t="shared" si="248"/>
        <v>0</v>
      </c>
      <c r="M575" s="160">
        <f t="shared" si="248"/>
        <v>0</v>
      </c>
      <c r="N575" s="160">
        <f t="shared" si="248"/>
        <v>0</v>
      </c>
      <c r="O575" s="160">
        <f t="shared" si="248"/>
        <v>0</v>
      </c>
      <c r="P575" s="160">
        <f t="shared" si="248"/>
        <v>0</v>
      </c>
      <c r="Q575" s="160">
        <f t="shared" si="248"/>
        <v>0</v>
      </c>
      <c r="R575" s="160">
        <f t="shared" si="248"/>
        <v>0</v>
      </c>
      <c r="S575" s="160">
        <f t="shared" si="248"/>
        <v>0</v>
      </c>
      <c r="T575" s="160">
        <f t="shared" si="248"/>
        <v>0</v>
      </c>
      <c r="U575" s="160">
        <f t="shared" si="248"/>
        <v>0</v>
      </c>
      <c r="V575" s="160">
        <f t="shared" si="248"/>
        <v>0</v>
      </c>
      <c r="W575" s="160">
        <f t="shared" si="248"/>
        <v>0</v>
      </c>
      <c r="X575" s="160">
        <f t="shared" si="248"/>
        <v>0</v>
      </c>
      <c r="Y575" s="160">
        <f t="shared" si="248"/>
        <v>0</v>
      </c>
      <c r="Z575" s="160">
        <f t="shared" si="248"/>
        <v>0</v>
      </c>
      <c r="AA575" s="160">
        <f t="shared" si="248"/>
        <v>0</v>
      </c>
      <c r="AB575" s="160">
        <f t="shared" si="248"/>
        <v>0</v>
      </c>
      <c r="AC575" s="160">
        <f t="shared" si="248"/>
        <v>0</v>
      </c>
      <c r="AD575" s="160">
        <f t="shared" si="248"/>
        <v>0</v>
      </c>
      <c r="AE575" s="160">
        <f t="shared" si="248"/>
        <v>0</v>
      </c>
      <c r="AF575" s="160">
        <f t="shared" si="248"/>
        <v>0</v>
      </c>
      <c r="AG575" s="160">
        <f t="shared" si="248"/>
        <v>0</v>
      </c>
      <c r="AH575" s="160">
        <f t="shared" si="248"/>
        <v>0</v>
      </c>
      <c r="AI575" s="160">
        <f t="shared" si="248"/>
        <v>0</v>
      </c>
      <c r="AJ575" s="160">
        <f t="shared" si="248"/>
        <v>0</v>
      </c>
      <c r="AK575" s="160">
        <f t="shared" si="248"/>
        <v>0</v>
      </c>
      <c r="AL575" s="160">
        <f t="shared" si="248"/>
        <v>0</v>
      </c>
      <c r="AM575" s="160">
        <f t="shared" si="248"/>
        <v>0</v>
      </c>
    </row>
    <row r="576" spans="1:72" ht="24.9" customHeight="1">
      <c r="B576" s="161">
        <v>6291</v>
      </c>
      <c r="C576" s="162" t="s">
        <v>442</v>
      </c>
      <c r="D576" s="163">
        <f>SUM(D577:D587)</f>
        <v>0</v>
      </c>
      <c r="E576" s="163">
        <f t="shared" ref="E576:AM576" si="249">SUM(E577:E587)</f>
        <v>0</v>
      </c>
      <c r="F576" s="163">
        <f>SUM(F577:F587)</f>
        <v>0</v>
      </c>
      <c r="G576" s="163">
        <f t="shared" si="249"/>
        <v>0</v>
      </c>
      <c r="H576" s="163">
        <f t="shared" si="249"/>
        <v>0</v>
      </c>
      <c r="I576" s="163">
        <f t="shared" si="249"/>
        <v>0</v>
      </c>
      <c r="J576" s="163">
        <f t="shared" si="249"/>
        <v>0</v>
      </c>
      <c r="K576" s="163">
        <f t="shared" si="249"/>
        <v>0</v>
      </c>
      <c r="L576" s="163">
        <f t="shared" si="249"/>
        <v>0</v>
      </c>
      <c r="M576" s="163">
        <f t="shared" si="249"/>
        <v>0</v>
      </c>
      <c r="N576" s="163">
        <f t="shared" si="249"/>
        <v>0</v>
      </c>
      <c r="O576" s="163">
        <f t="shared" si="249"/>
        <v>0</v>
      </c>
      <c r="P576" s="163">
        <f t="shared" si="249"/>
        <v>0</v>
      </c>
      <c r="Q576" s="163">
        <f t="shared" si="249"/>
        <v>0</v>
      </c>
      <c r="R576" s="163">
        <f t="shared" si="249"/>
        <v>0</v>
      </c>
      <c r="S576" s="163">
        <f t="shared" si="249"/>
        <v>0</v>
      </c>
      <c r="T576" s="163">
        <f t="shared" si="249"/>
        <v>0</v>
      </c>
      <c r="U576" s="163">
        <f t="shared" si="249"/>
        <v>0</v>
      </c>
      <c r="V576" s="163">
        <f t="shared" si="249"/>
        <v>0</v>
      </c>
      <c r="W576" s="163">
        <f t="shared" si="249"/>
        <v>0</v>
      </c>
      <c r="X576" s="163">
        <f t="shared" si="249"/>
        <v>0</v>
      </c>
      <c r="Y576" s="163">
        <f t="shared" si="249"/>
        <v>0</v>
      </c>
      <c r="Z576" s="163">
        <f t="shared" si="249"/>
        <v>0</v>
      </c>
      <c r="AA576" s="163">
        <f t="shared" si="249"/>
        <v>0</v>
      </c>
      <c r="AB576" s="163">
        <f t="shared" si="249"/>
        <v>0</v>
      </c>
      <c r="AC576" s="163">
        <f t="shared" si="249"/>
        <v>0</v>
      </c>
      <c r="AD576" s="163">
        <f t="shared" si="249"/>
        <v>0</v>
      </c>
      <c r="AE576" s="163">
        <f t="shared" si="249"/>
        <v>0</v>
      </c>
      <c r="AF576" s="163">
        <f t="shared" si="249"/>
        <v>0</v>
      </c>
      <c r="AG576" s="163">
        <f t="shared" si="249"/>
        <v>0</v>
      </c>
      <c r="AH576" s="163">
        <f t="shared" si="249"/>
        <v>0</v>
      </c>
      <c r="AI576" s="163">
        <f t="shared" si="249"/>
        <v>0</v>
      </c>
      <c r="AJ576" s="163">
        <f t="shared" si="249"/>
        <v>0</v>
      </c>
      <c r="AK576" s="163">
        <f t="shared" si="249"/>
        <v>0</v>
      </c>
      <c r="AL576" s="163">
        <f t="shared" si="249"/>
        <v>0</v>
      </c>
      <c r="AM576" s="163">
        <f t="shared" si="249"/>
        <v>0</v>
      </c>
    </row>
    <row r="577" spans="2:39" ht="24.9" customHeight="1">
      <c r="B577" s="135">
        <v>6291001</v>
      </c>
      <c r="C577" s="139" t="s">
        <v>443</v>
      </c>
      <c r="D577" s="137">
        <f t="shared" ref="D577:D586" si="250">SUM(E577:AM577)</f>
        <v>0</v>
      </c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</row>
    <row r="578" spans="2:39" ht="21">
      <c r="B578" s="135">
        <v>6291002</v>
      </c>
      <c r="C578" s="139" t="s">
        <v>444</v>
      </c>
      <c r="D578" s="137">
        <f t="shared" si="250"/>
        <v>0</v>
      </c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</row>
    <row r="579" spans="2:39" ht="21">
      <c r="B579" s="135">
        <v>6291003</v>
      </c>
      <c r="C579" s="139" t="s">
        <v>445</v>
      </c>
      <c r="D579" s="137">
        <f t="shared" si="250"/>
        <v>0</v>
      </c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  <c r="AC579" s="138"/>
      <c r="AD579" s="138"/>
      <c r="AE579" s="138"/>
      <c r="AF579" s="138"/>
      <c r="AG579" s="138"/>
      <c r="AH579" s="138"/>
      <c r="AI579" s="138"/>
      <c r="AJ579" s="138"/>
      <c r="AK579" s="138"/>
      <c r="AL579" s="138"/>
      <c r="AM579" s="138"/>
    </row>
    <row r="580" spans="2:39" ht="21">
      <c r="B580" s="135">
        <v>6291004</v>
      </c>
      <c r="C580" s="139" t="s">
        <v>446</v>
      </c>
      <c r="D580" s="137">
        <f t="shared" si="250"/>
        <v>0</v>
      </c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</row>
    <row r="581" spans="2:39" ht="21">
      <c r="B581" s="135">
        <v>6291005</v>
      </c>
      <c r="C581" s="139" t="s">
        <v>447</v>
      </c>
      <c r="D581" s="137">
        <f t="shared" si="250"/>
        <v>0</v>
      </c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</row>
    <row r="582" spans="2:39" ht="21">
      <c r="B582" s="135">
        <v>6291006</v>
      </c>
      <c r="C582" s="139" t="s">
        <v>448</v>
      </c>
      <c r="D582" s="137">
        <f t="shared" si="250"/>
        <v>0</v>
      </c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  <c r="AF582" s="138"/>
      <c r="AG582" s="138"/>
      <c r="AH582" s="138"/>
      <c r="AI582" s="138"/>
      <c r="AJ582" s="138"/>
      <c r="AK582" s="138"/>
      <c r="AL582" s="138"/>
      <c r="AM582" s="138"/>
    </row>
    <row r="583" spans="2:39" ht="21">
      <c r="B583" s="135">
        <v>6291007</v>
      </c>
      <c r="C583" s="139" t="s">
        <v>449</v>
      </c>
      <c r="D583" s="137">
        <f t="shared" si="250"/>
        <v>0</v>
      </c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  <c r="AC583" s="138"/>
      <c r="AD583" s="138"/>
      <c r="AE583" s="138"/>
      <c r="AF583" s="138"/>
      <c r="AG583" s="138"/>
      <c r="AH583" s="138"/>
      <c r="AI583" s="138"/>
      <c r="AJ583" s="138"/>
      <c r="AK583" s="138"/>
      <c r="AL583" s="138"/>
      <c r="AM583" s="138"/>
    </row>
    <row r="584" spans="2:39" ht="21">
      <c r="B584" s="135">
        <v>6291008</v>
      </c>
      <c r="C584" s="139" t="s">
        <v>450</v>
      </c>
      <c r="D584" s="137">
        <f t="shared" si="250"/>
        <v>0</v>
      </c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</row>
    <row r="585" spans="2:39" ht="21">
      <c r="B585" s="135">
        <v>6291009</v>
      </c>
      <c r="C585" s="139" t="s">
        <v>523</v>
      </c>
      <c r="D585" s="137">
        <f t="shared" si="250"/>
        <v>0</v>
      </c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  <c r="AC585" s="138"/>
      <c r="AD585" s="138"/>
      <c r="AE585" s="138"/>
      <c r="AF585" s="138"/>
      <c r="AG585" s="138"/>
      <c r="AH585" s="138"/>
      <c r="AI585" s="138"/>
      <c r="AJ585" s="138"/>
      <c r="AK585" s="138"/>
      <c r="AL585" s="138"/>
      <c r="AM585" s="138"/>
    </row>
    <row r="586" spans="2:39" ht="21">
      <c r="B586" s="135">
        <v>6291010</v>
      </c>
      <c r="C586" s="139" t="s">
        <v>572</v>
      </c>
      <c r="D586" s="137">
        <f t="shared" si="250"/>
        <v>0</v>
      </c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  <c r="AA586" s="138"/>
      <c r="AB586" s="138"/>
      <c r="AC586" s="138"/>
      <c r="AD586" s="138"/>
      <c r="AE586" s="138"/>
      <c r="AF586" s="138"/>
      <c r="AG586" s="138"/>
      <c r="AH586" s="138"/>
      <c r="AI586" s="138"/>
      <c r="AJ586" s="138"/>
      <c r="AK586" s="138"/>
      <c r="AL586" s="138"/>
      <c r="AM586" s="138"/>
    </row>
    <row r="587" spans="2:39" ht="21">
      <c r="B587" s="148">
        <v>6291011</v>
      </c>
      <c r="C587" s="136" t="s">
        <v>743</v>
      </c>
      <c r="D587" s="137">
        <f>SUM(E587:AM587)</f>
        <v>0</v>
      </c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  <c r="AC587" s="138"/>
      <c r="AD587" s="138"/>
      <c r="AE587" s="138"/>
      <c r="AF587" s="138"/>
      <c r="AG587" s="138"/>
      <c r="AH587" s="138"/>
      <c r="AI587" s="138"/>
      <c r="AJ587" s="138"/>
      <c r="AK587" s="138"/>
      <c r="AL587" s="138"/>
      <c r="AM587" s="138"/>
    </row>
    <row r="588" spans="2:39" ht="21">
      <c r="B588" s="161">
        <v>6292</v>
      </c>
      <c r="C588" s="162" t="s">
        <v>451</v>
      </c>
      <c r="D588" s="163">
        <f>+D589+D590</f>
        <v>0</v>
      </c>
      <c r="E588" s="163">
        <f>+E589+E590</f>
        <v>0</v>
      </c>
      <c r="F588" s="163">
        <f>+F589+F590</f>
        <v>0</v>
      </c>
      <c r="G588" s="163">
        <f t="shared" ref="G588:AM588" si="251">+G589+G590</f>
        <v>0</v>
      </c>
      <c r="H588" s="163">
        <f t="shared" si="251"/>
        <v>0</v>
      </c>
      <c r="I588" s="163">
        <f t="shared" si="251"/>
        <v>0</v>
      </c>
      <c r="J588" s="163">
        <f t="shared" si="251"/>
        <v>0</v>
      </c>
      <c r="K588" s="163">
        <f t="shared" si="251"/>
        <v>0</v>
      </c>
      <c r="L588" s="163">
        <f t="shared" si="251"/>
        <v>0</v>
      </c>
      <c r="M588" s="163">
        <f t="shared" si="251"/>
        <v>0</v>
      </c>
      <c r="N588" s="163">
        <f t="shared" si="251"/>
        <v>0</v>
      </c>
      <c r="O588" s="163">
        <f t="shared" si="251"/>
        <v>0</v>
      </c>
      <c r="P588" s="163">
        <f t="shared" si="251"/>
        <v>0</v>
      </c>
      <c r="Q588" s="163">
        <f t="shared" si="251"/>
        <v>0</v>
      </c>
      <c r="R588" s="163">
        <f t="shared" si="251"/>
        <v>0</v>
      </c>
      <c r="S588" s="163">
        <f t="shared" si="251"/>
        <v>0</v>
      </c>
      <c r="T588" s="163">
        <f t="shared" si="251"/>
        <v>0</v>
      </c>
      <c r="U588" s="163">
        <f t="shared" si="251"/>
        <v>0</v>
      </c>
      <c r="V588" s="163">
        <f t="shared" si="251"/>
        <v>0</v>
      </c>
      <c r="W588" s="163">
        <f t="shared" si="251"/>
        <v>0</v>
      </c>
      <c r="X588" s="163">
        <f t="shared" si="251"/>
        <v>0</v>
      </c>
      <c r="Y588" s="163">
        <f t="shared" si="251"/>
        <v>0</v>
      </c>
      <c r="Z588" s="163">
        <f t="shared" si="251"/>
        <v>0</v>
      </c>
      <c r="AA588" s="163">
        <f t="shared" si="251"/>
        <v>0</v>
      </c>
      <c r="AB588" s="163">
        <f t="shared" si="251"/>
        <v>0</v>
      </c>
      <c r="AC588" s="163">
        <f t="shared" si="251"/>
        <v>0</v>
      </c>
      <c r="AD588" s="163">
        <f t="shared" si="251"/>
        <v>0</v>
      </c>
      <c r="AE588" s="163">
        <f t="shared" si="251"/>
        <v>0</v>
      </c>
      <c r="AF588" s="163">
        <f t="shared" si="251"/>
        <v>0</v>
      </c>
      <c r="AG588" s="163">
        <f t="shared" si="251"/>
        <v>0</v>
      </c>
      <c r="AH588" s="163">
        <f t="shared" si="251"/>
        <v>0</v>
      </c>
      <c r="AI588" s="163">
        <f t="shared" si="251"/>
        <v>0</v>
      </c>
      <c r="AJ588" s="163">
        <f t="shared" si="251"/>
        <v>0</v>
      </c>
      <c r="AK588" s="163">
        <f t="shared" si="251"/>
        <v>0</v>
      </c>
      <c r="AL588" s="163">
        <f t="shared" si="251"/>
        <v>0</v>
      </c>
      <c r="AM588" s="163">
        <f t="shared" si="251"/>
        <v>0</v>
      </c>
    </row>
    <row r="589" spans="2:39" ht="21">
      <c r="B589" s="135">
        <v>6292001</v>
      </c>
      <c r="C589" s="139" t="s">
        <v>452</v>
      </c>
      <c r="D589" s="137">
        <f>SUM(E589:AM589)</f>
        <v>0</v>
      </c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  <c r="AC589" s="138"/>
      <c r="AD589" s="138"/>
      <c r="AE589" s="138"/>
      <c r="AF589" s="138"/>
      <c r="AG589" s="138"/>
      <c r="AH589" s="138"/>
      <c r="AI589" s="138"/>
      <c r="AJ589" s="138"/>
      <c r="AK589" s="138"/>
      <c r="AL589" s="138"/>
      <c r="AM589" s="138"/>
    </row>
    <row r="590" spans="2:39" ht="21">
      <c r="B590" s="140">
        <v>6292002</v>
      </c>
      <c r="C590" s="141" t="s">
        <v>453</v>
      </c>
      <c r="D590" s="137">
        <f>SUM(E590:AM590)</f>
        <v>0</v>
      </c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</row>
    <row r="591" spans="2:39" ht="21">
      <c r="B591" s="161">
        <v>6293</v>
      </c>
      <c r="C591" s="162" t="s">
        <v>454</v>
      </c>
      <c r="D591" s="163">
        <f t="shared" ref="D591:AM591" si="252">+D592</f>
        <v>0</v>
      </c>
      <c r="E591" s="163">
        <f t="shared" si="252"/>
        <v>0</v>
      </c>
      <c r="F591" s="163">
        <f t="shared" si="252"/>
        <v>0</v>
      </c>
      <c r="G591" s="163">
        <f t="shared" si="252"/>
        <v>0</v>
      </c>
      <c r="H591" s="163">
        <f t="shared" si="252"/>
        <v>0</v>
      </c>
      <c r="I591" s="163">
        <f t="shared" si="252"/>
        <v>0</v>
      </c>
      <c r="J591" s="163">
        <f t="shared" si="252"/>
        <v>0</v>
      </c>
      <c r="K591" s="163">
        <f t="shared" si="252"/>
        <v>0</v>
      </c>
      <c r="L591" s="163">
        <f t="shared" si="252"/>
        <v>0</v>
      </c>
      <c r="M591" s="163">
        <f t="shared" si="252"/>
        <v>0</v>
      </c>
      <c r="N591" s="163">
        <f t="shared" si="252"/>
        <v>0</v>
      </c>
      <c r="O591" s="163">
        <f t="shared" si="252"/>
        <v>0</v>
      </c>
      <c r="P591" s="163">
        <f t="shared" si="252"/>
        <v>0</v>
      </c>
      <c r="Q591" s="163">
        <f t="shared" si="252"/>
        <v>0</v>
      </c>
      <c r="R591" s="163">
        <f t="shared" si="252"/>
        <v>0</v>
      </c>
      <c r="S591" s="163">
        <f t="shared" si="252"/>
        <v>0</v>
      </c>
      <c r="T591" s="163">
        <f t="shared" si="252"/>
        <v>0</v>
      </c>
      <c r="U591" s="163">
        <f t="shared" si="252"/>
        <v>0</v>
      </c>
      <c r="V591" s="163">
        <f t="shared" si="252"/>
        <v>0</v>
      </c>
      <c r="W591" s="163">
        <f t="shared" si="252"/>
        <v>0</v>
      </c>
      <c r="X591" s="163">
        <f t="shared" si="252"/>
        <v>0</v>
      </c>
      <c r="Y591" s="163">
        <f t="shared" si="252"/>
        <v>0</v>
      </c>
      <c r="Z591" s="163">
        <f t="shared" si="252"/>
        <v>0</v>
      </c>
      <c r="AA591" s="163">
        <f t="shared" si="252"/>
        <v>0</v>
      </c>
      <c r="AB591" s="163">
        <f t="shared" si="252"/>
        <v>0</v>
      </c>
      <c r="AC591" s="163">
        <f t="shared" si="252"/>
        <v>0</v>
      </c>
      <c r="AD591" s="163">
        <f t="shared" si="252"/>
        <v>0</v>
      </c>
      <c r="AE591" s="163">
        <f t="shared" si="252"/>
        <v>0</v>
      </c>
      <c r="AF591" s="163">
        <f t="shared" si="252"/>
        <v>0</v>
      </c>
      <c r="AG591" s="163">
        <f t="shared" si="252"/>
        <v>0</v>
      </c>
      <c r="AH591" s="163">
        <f t="shared" si="252"/>
        <v>0</v>
      </c>
      <c r="AI591" s="163">
        <f t="shared" si="252"/>
        <v>0</v>
      </c>
      <c r="AJ591" s="163">
        <f t="shared" si="252"/>
        <v>0</v>
      </c>
      <c r="AK591" s="163">
        <f t="shared" si="252"/>
        <v>0</v>
      </c>
      <c r="AL591" s="163">
        <f t="shared" si="252"/>
        <v>0</v>
      </c>
      <c r="AM591" s="163">
        <f t="shared" si="252"/>
        <v>0</v>
      </c>
    </row>
    <row r="592" spans="2:39" ht="24.9" customHeight="1">
      <c r="B592" s="140">
        <v>6293001</v>
      </c>
      <c r="C592" s="141" t="s">
        <v>455</v>
      </c>
      <c r="D592" s="137">
        <f>SUM(E592:AM592)</f>
        <v>0</v>
      </c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</row>
    <row r="593" spans="2:39" ht="21">
      <c r="B593" s="175" t="s">
        <v>573</v>
      </c>
      <c r="C593" s="176" t="s">
        <v>537</v>
      </c>
      <c r="D593" s="160">
        <v>0</v>
      </c>
      <c r="E593" s="160">
        <v>0</v>
      </c>
      <c r="F593" s="160">
        <v>0</v>
      </c>
      <c r="G593" s="160">
        <v>0</v>
      </c>
      <c r="H593" s="160">
        <v>0</v>
      </c>
      <c r="I593" s="160">
        <v>0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60">
        <v>0</v>
      </c>
      <c r="Q593" s="160">
        <v>0</v>
      </c>
      <c r="R593" s="160">
        <v>0</v>
      </c>
      <c r="S593" s="160">
        <v>0</v>
      </c>
      <c r="T593" s="160">
        <v>0</v>
      </c>
      <c r="U593" s="160">
        <v>0</v>
      </c>
      <c r="V593" s="160">
        <v>0</v>
      </c>
      <c r="W593" s="160">
        <v>0</v>
      </c>
      <c r="X593" s="160">
        <v>0</v>
      </c>
      <c r="Y593" s="160">
        <v>0</v>
      </c>
      <c r="Z593" s="160">
        <v>0</v>
      </c>
      <c r="AA593" s="160">
        <v>0</v>
      </c>
      <c r="AB593" s="160">
        <v>0</v>
      </c>
      <c r="AC593" s="160">
        <v>0</v>
      </c>
      <c r="AD593" s="160">
        <v>0</v>
      </c>
      <c r="AE593" s="160">
        <v>0</v>
      </c>
      <c r="AF593" s="160">
        <v>0</v>
      </c>
      <c r="AG593" s="160">
        <v>0</v>
      </c>
      <c r="AH593" s="160">
        <v>0</v>
      </c>
      <c r="AI593" s="160">
        <v>0</v>
      </c>
      <c r="AJ593" s="160">
        <v>0</v>
      </c>
      <c r="AK593" s="160">
        <v>0</v>
      </c>
      <c r="AL593" s="160">
        <v>0</v>
      </c>
      <c r="AM593" s="160">
        <v>0</v>
      </c>
    </row>
    <row r="594" spans="2:39" ht="21">
      <c r="B594" s="177"/>
      <c r="C594" s="1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78"/>
      <c r="AK594" s="178"/>
      <c r="AL594" s="178"/>
      <c r="AM594" s="178"/>
    </row>
    <row r="595" spans="2:39" ht="21">
      <c r="B595" s="177"/>
      <c r="C595" s="1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</row>
    <row r="596" spans="2:39" ht="21">
      <c r="B596" s="177"/>
      <c r="C596" s="1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</row>
    <row r="597" spans="2:39" ht="21">
      <c r="B597" s="180" t="s">
        <v>1</v>
      </c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81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</row>
    <row r="598" spans="2:39" ht="21">
      <c r="B598" s="182" t="s">
        <v>574</v>
      </c>
      <c r="C598" s="183"/>
      <c r="D598" s="184">
        <f>+D283</f>
        <v>0</v>
      </c>
      <c r="E598" s="184">
        <f>+E283</f>
        <v>0</v>
      </c>
      <c r="F598" s="184">
        <f>+F283</f>
        <v>0</v>
      </c>
      <c r="G598" s="184">
        <f t="shared" ref="G598:AM598" si="253">+G283</f>
        <v>0</v>
      </c>
      <c r="H598" s="274">
        <f t="shared" si="253"/>
        <v>0</v>
      </c>
      <c r="I598" s="184">
        <f t="shared" si="253"/>
        <v>0</v>
      </c>
      <c r="J598" s="184">
        <f t="shared" si="253"/>
        <v>0</v>
      </c>
      <c r="K598" s="184">
        <f t="shared" si="253"/>
        <v>0</v>
      </c>
      <c r="L598" s="184">
        <f t="shared" si="253"/>
        <v>0</v>
      </c>
      <c r="M598" s="184">
        <f t="shared" si="253"/>
        <v>0</v>
      </c>
      <c r="N598" s="184">
        <f t="shared" si="253"/>
        <v>0</v>
      </c>
      <c r="O598" s="184">
        <f t="shared" si="253"/>
        <v>0</v>
      </c>
      <c r="P598" s="184">
        <f t="shared" si="253"/>
        <v>0</v>
      </c>
      <c r="Q598" s="184">
        <f t="shared" si="253"/>
        <v>0</v>
      </c>
      <c r="R598" s="184">
        <f t="shared" si="253"/>
        <v>0</v>
      </c>
      <c r="S598" s="184">
        <f t="shared" si="253"/>
        <v>0</v>
      </c>
      <c r="T598" s="184">
        <f t="shared" si="253"/>
        <v>0</v>
      </c>
      <c r="U598" s="184">
        <f t="shared" si="253"/>
        <v>0</v>
      </c>
      <c r="V598" s="184">
        <f t="shared" si="253"/>
        <v>0</v>
      </c>
      <c r="W598" s="184">
        <f t="shared" si="253"/>
        <v>0</v>
      </c>
      <c r="X598" s="184">
        <f t="shared" si="253"/>
        <v>0</v>
      </c>
      <c r="Y598" s="184">
        <f t="shared" si="253"/>
        <v>0</v>
      </c>
      <c r="Z598" s="184">
        <f t="shared" si="253"/>
        <v>0</v>
      </c>
      <c r="AA598" s="184">
        <f t="shared" si="253"/>
        <v>0</v>
      </c>
      <c r="AB598" s="184">
        <f t="shared" si="253"/>
        <v>0</v>
      </c>
      <c r="AC598" s="184">
        <f t="shared" si="253"/>
        <v>0</v>
      </c>
      <c r="AD598" s="184">
        <f t="shared" si="253"/>
        <v>0</v>
      </c>
      <c r="AE598" s="184">
        <f t="shared" si="253"/>
        <v>0</v>
      </c>
      <c r="AF598" s="184">
        <f t="shared" si="253"/>
        <v>0</v>
      </c>
      <c r="AG598" s="184">
        <f t="shared" si="253"/>
        <v>0</v>
      </c>
      <c r="AH598" s="184">
        <f t="shared" si="253"/>
        <v>0</v>
      </c>
      <c r="AI598" s="184">
        <f t="shared" si="253"/>
        <v>0</v>
      </c>
      <c r="AJ598" s="184">
        <f t="shared" si="253"/>
        <v>0</v>
      </c>
      <c r="AK598" s="184">
        <f t="shared" si="253"/>
        <v>0</v>
      </c>
      <c r="AL598" s="184">
        <f t="shared" si="253"/>
        <v>0</v>
      </c>
      <c r="AM598" s="184">
        <f t="shared" si="253"/>
        <v>0</v>
      </c>
    </row>
    <row r="599" spans="2:39" ht="21">
      <c r="B599" s="182" t="s">
        <v>575</v>
      </c>
      <c r="C599" s="183"/>
      <c r="D599" s="184">
        <f>+D358+D427</f>
        <v>0</v>
      </c>
      <c r="E599" s="184">
        <f>+E358+E427</f>
        <v>0</v>
      </c>
      <c r="F599" s="184">
        <f>+F358+F427</f>
        <v>0</v>
      </c>
      <c r="G599" s="184">
        <f t="shared" ref="G599:AM599" si="254">+G358+G427</f>
        <v>0</v>
      </c>
      <c r="H599" s="184">
        <f t="shared" si="254"/>
        <v>0</v>
      </c>
      <c r="I599" s="184">
        <f t="shared" si="254"/>
        <v>0</v>
      </c>
      <c r="J599" s="184">
        <f t="shared" si="254"/>
        <v>0</v>
      </c>
      <c r="K599" s="184">
        <f t="shared" si="254"/>
        <v>0</v>
      </c>
      <c r="L599" s="184">
        <f t="shared" si="254"/>
        <v>0</v>
      </c>
      <c r="M599" s="184">
        <f t="shared" si="254"/>
        <v>0</v>
      </c>
      <c r="N599" s="184">
        <f t="shared" si="254"/>
        <v>0</v>
      </c>
      <c r="O599" s="184">
        <f t="shared" si="254"/>
        <v>0</v>
      </c>
      <c r="P599" s="184">
        <f t="shared" si="254"/>
        <v>0</v>
      </c>
      <c r="Q599" s="184">
        <f t="shared" si="254"/>
        <v>0</v>
      </c>
      <c r="R599" s="184">
        <f t="shared" si="254"/>
        <v>0</v>
      </c>
      <c r="S599" s="184">
        <f t="shared" si="254"/>
        <v>0</v>
      </c>
      <c r="T599" s="184">
        <f t="shared" si="254"/>
        <v>0</v>
      </c>
      <c r="U599" s="184">
        <f t="shared" si="254"/>
        <v>0</v>
      </c>
      <c r="V599" s="184">
        <f t="shared" si="254"/>
        <v>0</v>
      </c>
      <c r="W599" s="184">
        <f t="shared" si="254"/>
        <v>0</v>
      </c>
      <c r="X599" s="184">
        <f t="shared" si="254"/>
        <v>0</v>
      </c>
      <c r="Y599" s="184">
        <f t="shared" si="254"/>
        <v>0</v>
      </c>
      <c r="Z599" s="184">
        <f t="shared" si="254"/>
        <v>0</v>
      </c>
      <c r="AA599" s="184">
        <f t="shared" si="254"/>
        <v>0</v>
      </c>
      <c r="AB599" s="184">
        <f t="shared" si="254"/>
        <v>0</v>
      </c>
      <c r="AC599" s="184">
        <f t="shared" si="254"/>
        <v>0</v>
      </c>
      <c r="AD599" s="184">
        <f t="shared" si="254"/>
        <v>0</v>
      </c>
      <c r="AE599" s="184">
        <f t="shared" si="254"/>
        <v>0</v>
      </c>
      <c r="AF599" s="184">
        <f t="shared" si="254"/>
        <v>0</v>
      </c>
      <c r="AG599" s="184">
        <f t="shared" si="254"/>
        <v>0</v>
      </c>
      <c r="AH599" s="184">
        <f t="shared" si="254"/>
        <v>0</v>
      </c>
      <c r="AI599" s="184">
        <f t="shared" si="254"/>
        <v>0</v>
      </c>
      <c r="AJ599" s="184">
        <f t="shared" si="254"/>
        <v>0</v>
      </c>
      <c r="AK599" s="184">
        <f t="shared" si="254"/>
        <v>0</v>
      </c>
      <c r="AL599" s="184">
        <f t="shared" si="254"/>
        <v>0</v>
      </c>
      <c r="AM599" s="184">
        <f t="shared" si="254"/>
        <v>0</v>
      </c>
    </row>
    <row r="600" spans="2:39" ht="21">
      <c r="B600" s="182" t="s">
        <v>576</v>
      </c>
      <c r="C600" s="182" t="s">
        <v>744</v>
      </c>
      <c r="D600" s="185">
        <f>+D598-D599</f>
        <v>0</v>
      </c>
      <c r="E600" s="185">
        <f>+E598-E599</f>
        <v>0</v>
      </c>
      <c r="F600" s="185">
        <f>+F598-F599</f>
        <v>0</v>
      </c>
      <c r="G600" s="185">
        <f t="shared" ref="G600:AM600" si="255">+G598-G599</f>
        <v>0</v>
      </c>
      <c r="H600" s="185">
        <f t="shared" si="255"/>
        <v>0</v>
      </c>
      <c r="I600" s="185">
        <f t="shared" si="255"/>
        <v>0</v>
      </c>
      <c r="J600" s="185">
        <f t="shared" si="255"/>
        <v>0</v>
      </c>
      <c r="K600" s="185">
        <f t="shared" si="255"/>
        <v>0</v>
      </c>
      <c r="L600" s="185">
        <f t="shared" si="255"/>
        <v>0</v>
      </c>
      <c r="M600" s="185">
        <f t="shared" si="255"/>
        <v>0</v>
      </c>
      <c r="N600" s="185">
        <f t="shared" si="255"/>
        <v>0</v>
      </c>
      <c r="O600" s="185">
        <f t="shared" si="255"/>
        <v>0</v>
      </c>
      <c r="P600" s="185">
        <f t="shared" si="255"/>
        <v>0</v>
      </c>
      <c r="Q600" s="185">
        <f t="shared" si="255"/>
        <v>0</v>
      </c>
      <c r="R600" s="185">
        <f t="shared" si="255"/>
        <v>0</v>
      </c>
      <c r="S600" s="185">
        <f t="shared" si="255"/>
        <v>0</v>
      </c>
      <c r="T600" s="185">
        <f t="shared" si="255"/>
        <v>0</v>
      </c>
      <c r="U600" s="185">
        <f t="shared" si="255"/>
        <v>0</v>
      </c>
      <c r="V600" s="185">
        <f t="shared" si="255"/>
        <v>0</v>
      </c>
      <c r="W600" s="185">
        <f t="shared" si="255"/>
        <v>0</v>
      </c>
      <c r="X600" s="185">
        <f t="shared" si="255"/>
        <v>0</v>
      </c>
      <c r="Y600" s="185">
        <f t="shared" si="255"/>
        <v>0</v>
      </c>
      <c r="Z600" s="185">
        <f t="shared" si="255"/>
        <v>0</v>
      </c>
      <c r="AA600" s="185">
        <f t="shared" si="255"/>
        <v>0</v>
      </c>
      <c r="AB600" s="185">
        <f t="shared" si="255"/>
        <v>0</v>
      </c>
      <c r="AC600" s="185">
        <f t="shared" si="255"/>
        <v>0</v>
      </c>
      <c r="AD600" s="185">
        <f t="shared" si="255"/>
        <v>0</v>
      </c>
      <c r="AE600" s="185">
        <f t="shared" si="255"/>
        <v>0</v>
      </c>
      <c r="AF600" s="185">
        <f t="shared" si="255"/>
        <v>0</v>
      </c>
      <c r="AG600" s="185">
        <f t="shared" si="255"/>
        <v>0</v>
      </c>
      <c r="AH600" s="185">
        <f t="shared" si="255"/>
        <v>0</v>
      </c>
      <c r="AI600" s="185">
        <f t="shared" si="255"/>
        <v>0</v>
      </c>
      <c r="AJ600" s="185">
        <f t="shared" si="255"/>
        <v>0</v>
      </c>
      <c r="AK600" s="185">
        <f t="shared" si="255"/>
        <v>0</v>
      </c>
      <c r="AL600" s="185">
        <f t="shared" si="255"/>
        <v>0</v>
      </c>
      <c r="AM600" s="185">
        <f t="shared" si="255"/>
        <v>0</v>
      </c>
    </row>
    <row r="601" spans="2:39" ht="21">
      <c r="B601" s="182" t="s">
        <v>577</v>
      </c>
      <c r="C601" s="183"/>
      <c r="D601" s="184">
        <f t="shared" ref="D601:AM601" si="256">+D600-D279</f>
        <v>0</v>
      </c>
      <c r="E601" s="184">
        <f t="shared" si="256"/>
        <v>0</v>
      </c>
      <c r="F601" s="184">
        <f t="shared" si="256"/>
        <v>0</v>
      </c>
      <c r="G601" s="184">
        <f t="shared" si="256"/>
        <v>0</v>
      </c>
      <c r="H601" s="184">
        <f t="shared" si="256"/>
        <v>0</v>
      </c>
      <c r="I601" s="184">
        <f t="shared" si="256"/>
        <v>0</v>
      </c>
      <c r="J601" s="184">
        <f t="shared" si="256"/>
        <v>0</v>
      </c>
      <c r="K601" s="184">
        <f t="shared" si="256"/>
        <v>0</v>
      </c>
      <c r="L601" s="184">
        <f t="shared" si="256"/>
        <v>0</v>
      </c>
      <c r="M601" s="184">
        <f t="shared" si="256"/>
        <v>0</v>
      </c>
      <c r="N601" s="184">
        <f t="shared" si="256"/>
        <v>0</v>
      </c>
      <c r="O601" s="184">
        <f t="shared" si="256"/>
        <v>0</v>
      </c>
      <c r="P601" s="184">
        <f t="shared" si="256"/>
        <v>0</v>
      </c>
      <c r="Q601" s="184">
        <f t="shared" si="256"/>
        <v>0</v>
      </c>
      <c r="R601" s="184">
        <f t="shared" si="256"/>
        <v>0</v>
      </c>
      <c r="S601" s="184">
        <f t="shared" si="256"/>
        <v>0</v>
      </c>
      <c r="T601" s="184">
        <f t="shared" si="256"/>
        <v>0</v>
      </c>
      <c r="U601" s="184">
        <f t="shared" si="256"/>
        <v>0</v>
      </c>
      <c r="V601" s="184">
        <f t="shared" si="256"/>
        <v>0</v>
      </c>
      <c r="W601" s="184">
        <f t="shared" si="256"/>
        <v>0</v>
      </c>
      <c r="X601" s="184">
        <f t="shared" si="256"/>
        <v>0</v>
      </c>
      <c r="Y601" s="184">
        <f t="shared" si="256"/>
        <v>0</v>
      </c>
      <c r="Z601" s="184">
        <f t="shared" si="256"/>
        <v>0</v>
      </c>
      <c r="AA601" s="184">
        <f t="shared" si="256"/>
        <v>0</v>
      </c>
      <c r="AB601" s="184">
        <f t="shared" si="256"/>
        <v>0</v>
      </c>
      <c r="AC601" s="184">
        <f t="shared" si="256"/>
        <v>0</v>
      </c>
      <c r="AD601" s="184">
        <f t="shared" si="256"/>
        <v>0</v>
      </c>
      <c r="AE601" s="184">
        <f t="shared" si="256"/>
        <v>0</v>
      </c>
      <c r="AF601" s="184">
        <f t="shared" si="256"/>
        <v>0</v>
      </c>
      <c r="AG601" s="184">
        <f t="shared" si="256"/>
        <v>0</v>
      </c>
      <c r="AH601" s="184">
        <f t="shared" si="256"/>
        <v>0</v>
      </c>
      <c r="AI601" s="184">
        <f t="shared" si="256"/>
        <v>0</v>
      </c>
      <c r="AJ601" s="184">
        <f t="shared" si="256"/>
        <v>0</v>
      </c>
      <c r="AK601" s="184">
        <f t="shared" si="256"/>
        <v>0</v>
      </c>
      <c r="AL601" s="184">
        <f t="shared" si="256"/>
        <v>0</v>
      </c>
      <c r="AM601" s="184">
        <f t="shared" si="256"/>
        <v>0</v>
      </c>
    </row>
    <row r="602" spans="2:39" ht="21">
      <c r="B602" s="182"/>
      <c r="C602" s="183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</row>
    <row r="603" spans="2:39" ht="21">
      <c r="B603" s="182"/>
      <c r="C603" s="183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</row>
  </sheetData>
  <mergeCells count="5">
    <mergeCell ref="B1:H1"/>
    <mergeCell ref="B2:H2"/>
    <mergeCell ref="B3:B4"/>
    <mergeCell ref="C3:C4"/>
    <mergeCell ref="D3:D4"/>
  </mergeCells>
  <printOptions horizontalCentered="1"/>
  <pageMargins left="0.35433070866141736" right="0.43307086614173229" top="0.6692913385826772" bottom="0.51181102362204722" header="0.23622047244094491" footer="0.51181102362204722"/>
  <pageSetup paperSize="221" scale="65" orientation="portrait" blackAndWhite="1" r:id="rId1"/>
  <headerFooter alignWithMargins="0">
    <oddHeader>&amp;R&amp;18แบบฟอร์ม 1 (2/23) &amp;16&amp;18หน้า &amp;P/7</oddHeader>
    <oddFooter>&amp;LCC  หมายถึง ศูนย์ต้นทุน</oddFooter>
  </headerFooter>
  <rowBreaks count="6" manualBreakCount="6">
    <brk id="45" min="1" max="7" man="1"/>
    <brk id="87" min="1" max="7" man="1"/>
    <brk id="132" min="1" max="7" man="1"/>
    <brk id="175" min="1" max="7" man="1"/>
    <brk id="217" min="1" max="7" man="1"/>
    <brk id="260" min="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7"/>
  <sheetViews>
    <sheetView zoomScale="80" zoomScaleNormal="80" workbookViewId="0">
      <selection activeCell="H8" sqref="H8"/>
    </sheetView>
  </sheetViews>
  <sheetFormatPr defaultColWidth="12.125" defaultRowHeight="21"/>
  <cols>
    <col min="1" max="1" width="7.875" style="283" customWidth="1"/>
    <col min="2" max="2" width="15.5" style="283" customWidth="1"/>
    <col min="3" max="4" width="19.375" style="283" customWidth="1"/>
    <col min="5" max="5" width="12" style="283" customWidth="1"/>
    <col min="6" max="6" width="12.875" style="283" customWidth="1"/>
    <col min="7" max="7" width="14" style="283" customWidth="1"/>
    <col min="8" max="15" width="10.875" style="283" customWidth="1"/>
    <col min="16" max="16" width="8.375" style="283" customWidth="1"/>
    <col min="17" max="17" width="12.125" style="283" customWidth="1"/>
    <col min="18" max="18" width="15.5" style="283" customWidth="1"/>
    <col min="19" max="19" width="13" style="283" customWidth="1"/>
    <col min="20" max="20" width="13.5" style="283" customWidth="1"/>
    <col min="21" max="21" width="17" style="284" customWidth="1"/>
    <col min="22" max="258" width="12.125" style="283"/>
    <col min="259" max="259" width="7.875" style="283" customWidth="1"/>
    <col min="260" max="260" width="15.5" style="283" customWidth="1"/>
    <col min="261" max="261" width="33.875" style="283" customWidth="1"/>
    <col min="262" max="264" width="16.875" style="283" customWidth="1"/>
    <col min="265" max="272" width="10.875" style="283" customWidth="1"/>
    <col min="273" max="273" width="15.375" style="283" customWidth="1"/>
    <col min="274" max="274" width="36.125" style="283" customWidth="1"/>
    <col min="275" max="275" width="12.125" style="283"/>
    <col min="276" max="276" width="20.375" style="283" bestFit="1" customWidth="1"/>
    <col min="277" max="514" width="12.125" style="283"/>
    <col min="515" max="515" width="7.875" style="283" customWidth="1"/>
    <col min="516" max="516" width="15.5" style="283" customWidth="1"/>
    <col min="517" max="517" width="33.875" style="283" customWidth="1"/>
    <col min="518" max="520" width="16.875" style="283" customWidth="1"/>
    <col min="521" max="528" width="10.875" style="283" customWidth="1"/>
    <col min="529" max="529" width="15.375" style="283" customWidth="1"/>
    <col min="530" max="530" width="36.125" style="283" customWidth="1"/>
    <col min="531" max="531" width="12.125" style="283"/>
    <col min="532" max="532" width="20.375" style="283" bestFit="1" customWidth="1"/>
    <col min="533" max="770" width="12.125" style="283"/>
    <col min="771" max="771" width="7.875" style="283" customWidth="1"/>
    <col min="772" max="772" width="15.5" style="283" customWidth="1"/>
    <col min="773" max="773" width="33.875" style="283" customWidth="1"/>
    <col min="774" max="776" width="16.875" style="283" customWidth="1"/>
    <col min="777" max="784" width="10.875" style="283" customWidth="1"/>
    <col min="785" max="785" width="15.375" style="283" customWidth="1"/>
    <col min="786" max="786" width="36.125" style="283" customWidth="1"/>
    <col min="787" max="787" width="12.125" style="283"/>
    <col min="788" max="788" width="20.375" style="283" bestFit="1" customWidth="1"/>
    <col min="789" max="1026" width="12.125" style="283"/>
    <col min="1027" max="1027" width="7.875" style="283" customWidth="1"/>
    <col min="1028" max="1028" width="15.5" style="283" customWidth="1"/>
    <col min="1029" max="1029" width="33.875" style="283" customWidth="1"/>
    <col min="1030" max="1032" width="16.875" style="283" customWidth="1"/>
    <col min="1033" max="1040" width="10.875" style="283" customWidth="1"/>
    <col min="1041" max="1041" width="15.375" style="283" customWidth="1"/>
    <col min="1042" max="1042" width="36.125" style="283" customWidth="1"/>
    <col min="1043" max="1043" width="12.125" style="283"/>
    <col min="1044" max="1044" width="20.375" style="283" bestFit="1" customWidth="1"/>
    <col min="1045" max="1282" width="12.125" style="283"/>
    <col min="1283" max="1283" width="7.875" style="283" customWidth="1"/>
    <col min="1284" max="1284" width="15.5" style="283" customWidth="1"/>
    <col min="1285" max="1285" width="33.875" style="283" customWidth="1"/>
    <col min="1286" max="1288" width="16.875" style="283" customWidth="1"/>
    <col min="1289" max="1296" width="10.875" style="283" customWidth="1"/>
    <col min="1297" max="1297" width="15.375" style="283" customWidth="1"/>
    <col min="1298" max="1298" width="36.125" style="283" customWidth="1"/>
    <col min="1299" max="1299" width="12.125" style="283"/>
    <col min="1300" max="1300" width="20.375" style="283" bestFit="1" customWidth="1"/>
    <col min="1301" max="1538" width="12.125" style="283"/>
    <col min="1539" max="1539" width="7.875" style="283" customWidth="1"/>
    <col min="1540" max="1540" width="15.5" style="283" customWidth="1"/>
    <col min="1541" max="1541" width="33.875" style="283" customWidth="1"/>
    <col min="1542" max="1544" width="16.875" style="283" customWidth="1"/>
    <col min="1545" max="1552" width="10.875" style="283" customWidth="1"/>
    <col min="1553" max="1553" width="15.375" style="283" customWidth="1"/>
    <col min="1554" max="1554" width="36.125" style="283" customWidth="1"/>
    <col min="1555" max="1555" width="12.125" style="283"/>
    <col min="1556" max="1556" width="20.375" style="283" bestFit="1" customWidth="1"/>
    <col min="1557" max="1794" width="12.125" style="283"/>
    <col min="1795" max="1795" width="7.875" style="283" customWidth="1"/>
    <col min="1796" max="1796" width="15.5" style="283" customWidth="1"/>
    <col min="1797" max="1797" width="33.875" style="283" customWidth="1"/>
    <col min="1798" max="1800" width="16.875" style="283" customWidth="1"/>
    <col min="1801" max="1808" width="10.875" style="283" customWidth="1"/>
    <col min="1809" max="1809" width="15.375" style="283" customWidth="1"/>
    <col min="1810" max="1810" width="36.125" style="283" customWidth="1"/>
    <col min="1811" max="1811" width="12.125" style="283"/>
    <col min="1812" max="1812" width="20.375" style="283" bestFit="1" customWidth="1"/>
    <col min="1813" max="2050" width="12.125" style="283"/>
    <col min="2051" max="2051" width="7.875" style="283" customWidth="1"/>
    <col min="2052" max="2052" width="15.5" style="283" customWidth="1"/>
    <col min="2053" max="2053" width="33.875" style="283" customWidth="1"/>
    <col min="2054" max="2056" width="16.875" style="283" customWidth="1"/>
    <col min="2057" max="2064" width="10.875" style="283" customWidth="1"/>
    <col min="2065" max="2065" width="15.375" style="283" customWidth="1"/>
    <col min="2066" max="2066" width="36.125" style="283" customWidth="1"/>
    <col min="2067" max="2067" width="12.125" style="283"/>
    <col min="2068" max="2068" width="20.375" style="283" bestFit="1" customWidth="1"/>
    <col min="2069" max="2306" width="12.125" style="283"/>
    <col min="2307" max="2307" width="7.875" style="283" customWidth="1"/>
    <col min="2308" max="2308" width="15.5" style="283" customWidth="1"/>
    <col min="2309" max="2309" width="33.875" style="283" customWidth="1"/>
    <col min="2310" max="2312" width="16.875" style="283" customWidth="1"/>
    <col min="2313" max="2320" width="10.875" style="283" customWidth="1"/>
    <col min="2321" max="2321" width="15.375" style="283" customWidth="1"/>
    <col min="2322" max="2322" width="36.125" style="283" customWidth="1"/>
    <col min="2323" max="2323" width="12.125" style="283"/>
    <col min="2324" max="2324" width="20.375" style="283" bestFit="1" customWidth="1"/>
    <col min="2325" max="2562" width="12.125" style="283"/>
    <col min="2563" max="2563" width="7.875" style="283" customWidth="1"/>
    <col min="2564" max="2564" width="15.5" style="283" customWidth="1"/>
    <col min="2565" max="2565" width="33.875" style="283" customWidth="1"/>
    <col min="2566" max="2568" width="16.875" style="283" customWidth="1"/>
    <col min="2569" max="2576" width="10.875" style="283" customWidth="1"/>
    <col min="2577" max="2577" width="15.375" style="283" customWidth="1"/>
    <col min="2578" max="2578" width="36.125" style="283" customWidth="1"/>
    <col min="2579" max="2579" width="12.125" style="283"/>
    <col min="2580" max="2580" width="20.375" style="283" bestFit="1" customWidth="1"/>
    <col min="2581" max="2818" width="12.125" style="283"/>
    <col min="2819" max="2819" width="7.875" style="283" customWidth="1"/>
    <col min="2820" max="2820" width="15.5" style="283" customWidth="1"/>
    <col min="2821" max="2821" width="33.875" style="283" customWidth="1"/>
    <col min="2822" max="2824" width="16.875" style="283" customWidth="1"/>
    <col min="2825" max="2832" width="10.875" style="283" customWidth="1"/>
    <col min="2833" max="2833" width="15.375" style="283" customWidth="1"/>
    <col min="2834" max="2834" width="36.125" style="283" customWidth="1"/>
    <col min="2835" max="2835" width="12.125" style="283"/>
    <col min="2836" max="2836" width="20.375" style="283" bestFit="1" customWidth="1"/>
    <col min="2837" max="3074" width="12.125" style="283"/>
    <col min="3075" max="3075" width="7.875" style="283" customWidth="1"/>
    <col min="3076" max="3076" width="15.5" style="283" customWidth="1"/>
    <col min="3077" max="3077" width="33.875" style="283" customWidth="1"/>
    <col min="3078" max="3080" width="16.875" style="283" customWidth="1"/>
    <col min="3081" max="3088" width="10.875" style="283" customWidth="1"/>
    <col min="3089" max="3089" width="15.375" style="283" customWidth="1"/>
    <col min="3090" max="3090" width="36.125" style="283" customWidth="1"/>
    <col min="3091" max="3091" width="12.125" style="283"/>
    <col min="3092" max="3092" width="20.375" style="283" bestFit="1" customWidth="1"/>
    <col min="3093" max="3330" width="12.125" style="283"/>
    <col min="3331" max="3331" width="7.875" style="283" customWidth="1"/>
    <col min="3332" max="3332" width="15.5" style="283" customWidth="1"/>
    <col min="3333" max="3333" width="33.875" style="283" customWidth="1"/>
    <col min="3334" max="3336" width="16.875" style="283" customWidth="1"/>
    <col min="3337" max="3344" width="10.875" style="283" customWidth="1"/>
    <col min="3345" max="3345" width="15.375" style="283" customWidth="1"/>
    <col min="3346" max="3346" width="36.125" style="283" customWidth="1"/>
    <col min="3347" max="3347" width="12.125" style="283"/>
    <col min="3348" max="3348" width="20.375" style="283" bestFit="1" customWidth="1"/>
    <col min="3349" max="3586" width="12.125" style="283"/>
    <col min="3587" max="3587" width="7.875" style="283" customWidth="1"/>
    <col min="3588" max="3588" width="15.5" style="283" customWidth="1"/>
    <col min="3589" max="3589" width="33.875" style="283" customWidth="1"/>
    <col min="3590" max="3592" width="16.875" style="283" customWidth="1"/>
    <col min="3593" max="3600" width="10.875" style="283" customWidth="1"/>
    <col min="3601" max="3601" width="15.375" style="283" customWidth="1"/>
    <col min="3602" max="3602" width="36.125" style="283" customWidth="1"/>
    <col min="3603" max="3603" width="12.125" style="283"/>
    <col min="3604" max="3604" width="20.375" style="283" bestFit="1" customWidth="1"/>
    <col min="3605" max="3842" width="12.125" style="283"/>
    <col min="3843" max="3843" width="7.875" style="283" customWidth="1"/>
    <col min="3844" max="3844" width="15.5" style="283" customWidth="1"/>
    <col min="3845" max="3845" width="33.875" style="283" customWidth="1"/>
    <col min="3846" max="3848" width="16.875" style="283" customWidth="1"/>
    <col min="3849" max="3856" width="10.875" style="283" customWidth="1"/>
    <col min="3857" max="3857" width="15.375" style="283" customWidth="1"/>
    <col min="3858" max="3858" width="36.125" style="283" customWidth="1"/>
    <col min="3859" max="3859" width="12.125" style="283"/>
    <col min="3860" max="3860" width="20.375" style="283" bestFit="1" customWidth="1"/>
    <col min="3861" max="4098" width="12.125" style="283"/>
    <col min="4099" max="4099" width="7.875" style="283" customWidth="1"/>
    <col min="4100" max="4100" width="15.5" style="283" customWidth="1"/>
    <col min="4101" max="4101" width="33.875" style="283" customWidth="1"/>
    <col min="4102" max="4104" width="16.875" style="283" customWidth="1"/>
    <col min="4105" max="4112" width="10.875" style="283" customWidth="1"/>
    <col min="4113" max="4113" width="15.375" style="283" customWidth="1"/>
    <col min="4114" max="4114" width="36.125" style="283" customWidth="1"/>
    <col min="4115" max="4115" width="12.125" style="283"/>
    <col min="4116" max="4116" width="20.375" style="283" bestFit="1" customWidth="1"/>
    <col min="4117" max="4354" width="12.125" style="283"/>
    <col min="4355" max="4355" width="7.875" style="283" customWidth="1"/>
    <col min="4356" max="4356" width="15.5" style="283" customWidth="1"/>
    <col min="4357" max="4357" width="33.875" style="283" customWidth="1"/>
    <col min="4358" max="4360" width="16.875" style="283" customWidth="1"/>
    <col min="4361" max="4368" width="10.875" style="283" customWidth="1"/>
    <col min="4369" max="4369" width="15.375" style="283" customWidth="1"/>
    <col min="4370" max="4370" width="36.125" style="283" customWidth="1"/>
    <col min="4371" max="4371" width="12.125" style="283"/>
    <col min="4372" max="4372" width="20.375" style="283" bestFit="1" customWidth="1"/>
    <col min="4373" max="4610" width="12.125" style="283"/>
    <col min="4611" max="4611" width="7.875" style="283" customWidth="1"/>
    <col min="4612" max="4612" width="15.5" style="283" customWidth="1"/>
    <col min="4613" max="4613" width="33.875" style="283" customWidth="1"/>
    <col min="4614" max="4616" width="16.875" style="283" customWidth="1"/>
    <col min="4617" max="4624" width="10.875" style="283" customWidth="1"/>
    <col min="4625" max="4625" width="15.375" style="283" customWidth="1"/>
    <col min="4626" max="4626" width="36.125" style="283" customWidth="1"/>
    <col min="4627" max="4627" width="12.125" style="283"/>
    <col min="4628" max="4628" width="20.375" style="283" bestFit="1" customWidth="1"/>
    <col min="4629" max="4866" width="12.125" style="283"/>
    <col min="4867" max="4867" width="7.875" style="283" customWidth="1"/>
    <col min="4868" max="4868" width="15.5" style="283" customWidth="1"/>
    <col min="4869" max="4869" width="33.875" style="283" customWidth="1"/>
    <col min="4870" max="4872" width="16.875" style="283" customWidth="1"/>
    <col min="4873" max="4880" width="10.875" style="283" customWidth="1"/>
    <col min="4881" max="4881" width="15.375" style="283" customWidth="1"/>
    <col min="4882" max="4882" width="36.125" style="283" customWidth="1"/>
    <col min="4883" max="4883" width="12.125" style="283"/>
    <col min="4884" max="4884" width="20.375" style="283" bestFit="1" customWidth="1"/>
    <col min="4885" max="5122" width="12.125" style="283"/>
    <col min="5123" max="5123" width="7.875" style="283" customWidth="1"/>
    <col min="5124" max="5124" width="15.5" style="283" customWidth="1"/>
    <col min="5125" max="5125" width="33.875" style="283" customWidth="1"/>
    <col min="5126" max="5128" width="16.875" style="283" customWidth="1"/>
    <col min="5129" max="5136" width="10.875" style="283" customWidth="1"/>
    <col min="5137" max="5137" width="15.375" style="283" customWidth="1"/>
    <col min="5138" max="5138" width="36.125" style="283" customWidth="1"/>
    <col min="5139" max="5139" width="12.125" style="283"/>
    <col min="5140" max="5140" width="20.375" style="283" bestFit="1" customWidth="1"/>
    <col min="5141" max="5378" width="12.125" style="283"/>
    <col min="5379" max="5379" width="7.875" style="283" customWidth="1"/>
    <col min="5380" max="5380" width="15.5" style="283" customWidth="1"/>
    <col min="5381" max="5381" width="33.875" style="283" customWidth="1"/>
    <col min="5382" max="5384" width="16.875" style="283" customWidth="1"/>
    <col min="5385" max="5392" width="10.875" style="283" customWidth="1"/>
    <col min="5393" max="5393" width="15.375" style="283" customWidth="1"/>
    <col min="5394" max="5394" width="36.125" style="283" customWidth="1"/>
    <col min="5395" max="5395" width="12.125" style="283"/>
    <col min="5396" max="5396" width="20.375" style="283" bestFit="1" customWidth="1"/>
    <col min="5397" max="5634" width="12.125" style="283"/>
    <col min="5635" max="5635" width="7.875" style="283" customWidth="1"/>
    <col min="5636" max="5636" width="15.5" style="283" customWidth="1"/>
    <col min="5637" max="5637" width="33.875" style="283" customWidth="1"/>
    <col min="5638" max="5640" width="16.875" style="283" customWidth="1"/>
    <col min="5641" max="5648" width="10.875" style="283" customWidth="1"/>
    <col min="5649" max="5649" width="15.375" style="283" customWidth="1"/>
    <col min="5650" max="5650" width="36.125" style="283" customWidth="1"/>
    <col min="5651" max="5651" width="12.125" style="283"/>
    <col min="5652" max="5652" width="20.375" style="283" bestFit="1" customWidth="1"/>
    <col min="5653" max="5890" width="12.125" style="283"/>
    <col min="5891" max="5891" width="7.875" style="283" customWidth="1"/>
    <col min="5892" max="5892" width="15.5" style="283" customWidth="1"/>
    <col min="5893" max="5893" width="33.875" style="283" customWidth="1"/>
    <col min="5894" max="5896" width="16.875" style="283" customWidth="1"/>
    <col min="5897" max="5904" width="10.875" style="283" customWidth="1"/>
    <col min="5905" max="5905" width="15.375" style="283" customWidth="1"/>
    <col min="5906" max="5906" width="36.125" style="283" customWidth="1"/>
    <col min="5907" max="5907" width="12.125" style="283"/>
    <col min="5908" max="5908" width="20.375" style="283" bestFit="1" customWidth="1"/>
    <col min="5909" max="6146" width="12.125" style="283"/>
    <col min="6147" max="6147" width="7.875" style="283" customWidth="1"/>
    <col min="6148" max="6148" width="15.5" style="283" customWidth="1"/>
    <col min="6149" max="6149" width="33.875" style="283" customWidth="1"/>
    <col min="6150" max="6152" width="16.875" style="283" customWidth="1"/>
    <col min="6153" max="6160" width="10.875" style="283" customWidth="1"/>
    <col min="6161" max="6161" width="15.375" style="283" customWidth="1"/>
    <col min="6162" max="6162" width="36.125" style="283" customWidth="1"/>
    <col min="6163" max="6163" width="12.125" style="283"/>
    <col min="6164" max="6164" width="20.375" style="283" bestFit="1" customWidth="1"/>
    <col min="6165" max="6402" width="12.125" style="283"/>
    <col min="6403" max="6403" width="7.875" style="283" customWidth="1"/>
    <col min="6404" max="6404" width="15.5" style="283" customWidth="1"/>
    <col min="6405" max="6405" width="33.875" style="283" customWidth="1"/>
    <col min="6406" max="6408" width="16.875" style="283" customWidth="1"/>
    <col min="6409" max="6416" width="10.875" style="283" customWidth="1"/>
    <col min="6417" max="6417" width="15.375" style="283" customWidth="1"/>
    <col min="6418" max="6418" width="36.125" style="283" customWidth="1"/>
    <col min="6419" max="6419" width="12.125" style="283"/>
    <col min="6420" max="6420" width="20.375" style="283" bestFit="1" customWidth="1"/>
    <col min="6421" max="6658" width="12.125" style="283"/>
    <col min="6659" max="6659" width="7.875" style="283" customWidth="1"/>
    <col min="6660" max="6660" width="15.5" style="283" customWidth="1"/>
    <col min="6661" max="6661" width="33.875" style="283" customWidth="1"/>
    <col min="6662" max="6664" width="16.875" style="283" customWidth="1"/>
    <col min="6665" max="6672" width="10.875" style="283" customWidth="1"/>
    <col min="6673" max="6673" width="15.375" style="283" customWidth="1"/>
    <col min="6674" max="6674" width="36.125" style="283" customWidth="1"/>
    <col min="6675" max="6675" width="12.125" style="283"/>
    <col min="6676" max="6676" width="20.375" style="283" bestFit="1" customWidth="1"/>
    <col min="6677" max="6914" width="12.125" style="283"/>
    <col min="6915" max="6915" width="7.875" style="283" customWidth="1"/>
    <col min="6916" max="6916" width="15.5" style="283" customWidth="1"/>
    <col min="6917" max="6917" width="33.875" style="283" customWidth="1"/>
    <col min="6918" max="6920" width="16.875" style="283" customWidth="1"/>
    <col min="6921" max="6928" width="10.875" style="283" customWidth="1"/>
    <col min="6929" max="6929" width="15.375" style="283" customWidth="1"/>
    <col min="6930" max="6930" width="36.125" style="283" customWidth="1"/>
    <col min="6931" max="6931" width="12.125" style="283"/>
    <col min="6932" max="6932" width="20.375" style="283" bestFit="1" customWidth="1"/>
    <col min="6933" max="7170" width="12.125" style="283"/>
    <col min="7171" max="7171" width="7.875" style="283" customWidth="1"/>
    <col min="7172" max="7172" width="15.5" style="283" customWidth="1"/>
    <col min="7173" max="7173" width="33.875" style="283" customWidth="1"/>
    <col min="7174" max="7176" width="16.875" style="283" customWidth="1"/>
    <col min="7177" max="7184" width="10.875" style="283" customWidth="1"/>
    <col min="7185" max="7185" width="15.375" style="283" customWidth="1"/>
    <col min="7186" max="7186" width="36.125" style="283" customWidth="1"/>
    <col min="7187" max="7187" width="12.125" style="283"/>
    <col min="7188" max="7188" width="20.375" style="283" bestFit="1" customWidth="1"/>
    <col min="7189" max="7426" width="12.125" style="283"/>
    <col min="7427" max="7427" width="7.875" style="283" customWidth="1"/>
    <col min="7428" max="7428" width="15.5" style="283" customWidth="1"/>
    <col min="7429" max="7429" width="33.875" style="283" customWidth="1"/>
    <col min="7430" max="7432" width="16.875" style="283" customWidth="1"/>
    <col min="7433" max="7440" width="10.875" style="283" customWidth="1"/>
    <col min="7441" max="7441" width="15.375" style="283" customWidth="1"/>
    <col min="7442" max="7442" width="36.125" style="283" customWidth="1"/>
    <col min="7443" max="7443" width="12.125" style="283"/>
    <col min="7444" max="7444" width="20.375" style="283" bestFit="1" customWidth="1"/>
    <col min="7445" max="7682" width="12.125" style="283"/>
    <col min="7683" max="7683" width="7.875" style="283" customWidth="1"/>
    <col min="7684" max="7684" width="15.5" style="283" customWidth="1"/>
    <col min="7685" max="7685" width="33.875" style="283" customWidth="1"/>
    <col min="7686" max="7688" width="16.875" style="283" customWidth="1"/>
    <col min="7689" max="7696" width="10.875" style="283" customWidth="1"/>
    <col min="7697" max="7697" width="15.375" style="283" customWidth="1"/>
    <col min="7698" max="7698" width="36.125" style="283" customWidth="1"/>
    <col min="7699" max="7699" width="12.125" style="283"/>
    <col min="7700" max="7700" width="20.375" style="283" bestFit="1" customWidth="1"/>
    <col min="7701" max="7938" width="12.125" style="283"/>
    <col min="7939" max="7939" width="7.875" style="283" customWidth="1"/>
    <col min="7940" max="7940" width="15.5" style="283" customWidth="1"/>
    <col min="7941" max="7941" width="33.875" style="283" customWidth="1"/>
    <col min="7942" max="7944" width="16.875" style="283" customWidth="1"/>
    <col min="7945" max="7952" width="10.875" style="283" customWidth="1"/>
    <col min="7953" max="7953" width="15.375" style="283" customWidth="1"/>
    <col min="7954" max="7954" width="36.125" style="283" customWidth="1"/>
    <col min="7955" max="7955" width="12.125" style="283"/>
    <col min="7956" max="7956" width="20.375" style="283" bestFit="1" customWidth="1"/>
    <col min="7957" max="8194" width="12.125" style="283"/>
    <col min="8195" max="8195" width="7.875" style="283" customWidth="1"/>
    <col min="8196" max="8196" width="15.5" style="283" customWidth="1"/>
    <col min="8197" max="8197" width="33.875" style="283" customWidth="1"/>
    <col min="8198" max="8200" width="16.875" style="283" customWidth="1"/>
    <col min="8201" max="8208" width="10.875" style="283" customWidth="1"/>
    <col min="8209" max="8209" width="15.375" style="283" customWidth="1"/>
    <col min="8210" max="8210" width="36.125" style="283" customWidth="1"/>
    <col min="8211" max="8211" width="12.125" style="283"/>
    <col min="8212" max="8212" width="20.375" style="283" bestFit="1" customWidth="1"/>
    <col min="8213" max="8450" width="12.125" style="283"/>
    <col min="8451" max="8451" width="7.875" style="283" customWidth="1"/>
    <col min="8452" max="8452" width="15.5" style="283" customWidth="1"/>
    <col min="8453" max="8453" width="33.875" style="283" customWidth="1"/>
    <col min="8454" max="8456" width="16.875" style="283" customWidth="1"/>
    <col min="8457" max="8464" width="10.875" style="283" customWidth="1"/>
    <col min="8465" max="8465" width="15.375" style="283" customWidth="1"/>
    <col min="8466" max="8466" width="36.125" style="283" customWidth="1"/>
    <col min="8467" max="8467" width="12.125" style="283"/>
    <col min="8468" max="8468" width="20.375" style="283" bestFit="1" customWidth="1"/>
    <col min="8469" max="8706" width="12.125" style="283"/>
    <col min="8707" max="8707" width="7.875" style="283" customWidth="1"/>
    <col min="8708" max="8708" width="15.5" style="283" customWidth="1"/>
    <col min="8709" max="8709" width="33.875" style="283" customWidth="1"/>
    <col min="8710" max="8712" width="16.875" style="283" customWidth="1"/>
    <col min="8713" max="8720" width="10.875" style="283" customWidth="1"/>
    <col min="8721" max="8721" width="15.375" style="283" customWidth="1"/>
    <col min="8722" max="8722" width="36.125" style="283" customWidth="1"/>
    <col min="8723" max="8723" width="12.125" style="283"/>
    <col min="8724" max="8724" width="20.375" style="283" bestFit="1" customWidth="1"/>
    <col min="8725" max="8962" width="12.125" style="283"/>
    <col min="8963" max="8963" width="7.875" style="283" customWidth="1"/>
    <col min="8964" max="8964" width="15.5" style="283" customWidth="1"/>
    <col min="8965" max="8965" width="33.875" style="283" customWidth="1"/>
    <col min="8966" max="8968" width="16.875" style="283" customWidth="1"/>
    <col min="8969" max="8976" width="10.875" style="283" customWidth="1"/>
    <col min="8977" max="8977" width="15.375" style="283" customWidth="1"/>
    <col min="8978" max="8978" width="36.125" style="283" customWidth="1"/>
    <col min="8979" max="8979" width="12.125" style="283"/>
    <col min="8980" max="8980" width="20.375" style="283" bestFit="1" customWidth="1"/>
    <col min="8981" max="9218" width="12.125" style="283"/>
    <col min="9219" max="9219" width="7.875" style="283" customWidth="1"/>
    <col min="9220" max="9220" width="15.5" style="283" customWidth="1"/>
    <col min="9221" max="9221" width="33.875" style="283" customWidth="1"/>
    <col min="9222" max="9224" width="16.875" style="283" customWidth="1"/>
    <col min="9225" max="9232" width="10.875" style="283" customWidth="1"/>
    <col min="9233" max="9233" width="15.375" style="283" customWidth="1"/>
    <col min="9234" max="9234" width="36.125" style="283" customWidth="1"/>
    <col min="9235" max="9235" width="12.125" style="283"/>
    <col min="9236" max="9236" width="20.375" style="283" bestFit="1" customWidth="1"/>
    <col min="9237" max="9474" width="12.125" style="283"/>
    <col min="9475" max="9475" width="7.875" style="283" customWidth="1"/>
    <col min="9476" max="9476" width="15.5" style="283" customWidth="1"/>
    <col min="9477" max="9477" width="33.875" style="283" customWidth="1"/>
    <col min="9478" max="9480" width="16.875" style="283" customWidth="1"/>
    <col min="9481" max="9488" width="10.875" style="283" customWidth="1"/>
    <col min="9489" max="9489" width="15.375" style="283" customWidth="1"/>
    <col min="9490" max="9490" width="36.125" style="283" customWidth="1"/>
    <col min="9491" max="9491" width="12.125" style="283"/>
    <col min="9492" max="9492" width="20.375" style="283" bestFit="1" customWidth="1"/>
    <col min="9493" max="9730" width="12.125" style="283"/>
    <col min="9731" max="9731" width="7.875" style="283" customWidth="1"/>
    <col min="9732" max="9732" width="15.5" style="283" customWidth="1"/>
    <col min="9733" max="9733" width="33.875" style="283" customWidth="1"/>
    <col min="9734" max="9736" width="16.875" style="283" customWidth="1"/>
    <col min="9737" max="9744" width="10.875" style="283" customWidth="1"/>
    <col min="9745" max="9745" width="15.375" style="283" customWidth="1"/>
    <col min="9746" max="9746" width="36.125" style="283" customWidth="1"/>
    <col min="9747" max="9747" width="12.125" style="283"/>
    <col min="9748" max="9748" width="20.375" style="283" bestFit="1" customWidth="1"/>
    <col min="9749" max="9986" width="12.125" style="283"/>
    <col min="9987" max="9987" width="7.875" style="283" customWidth="1"/>
    <col min="9988" max="9988" width="15.5" style="283" customWidth="1"/>
    <col min="9989" max="9989" width="33.875" style="283" customWidth="1"/>
    <col min="9990" max="9992" width="16.875" style="283" customWidth="1"/>
    <col min="9993" max="10000" width="10.875" style="283" customWidth="1"/>
    <col min="10001" max="10001" width="15.375" style="283" customWidth="1"/>
    <col min="10002" max="10002" width="36.125" style="283" customWidth="1"/>
    <col min="10003" max="10003" width="12.125" style="283"/>
    <col min="10004" max="10004" width="20.375" style="283" bestFit="1" customWidth="1"/>
    <col min="10005" max="10242" width="12.125" style="283"/>
    <col min="10243" max="10243" width="7.875" style="283" customWidth="1"/>
    <col min="10244" max="10244" width="15.5" style="283" customWidth="1"/>
    <col min="10245" max="10245" width="33.875" style="283" customWidth="1"/>
    <col min="10246" max="10248" width="16.875" style="283" customWidth="1"/>
    <col min="10249" max="10256" width="10.875" style="283" customWidth="1"/>
    <col min="10257" max="10257" width="15.375" style="283" customWidth="1"/>
    <col min="10258" max="10258" width="36.125" style="283" customWidth="1"/>
    <col min="10259" max="10259" width="12.125" style="283"/>
    <col min="10260" max="10260" width="20.375" style="283" bestFit="1" customWidth="1"/>
    <col min="10261" max="10498" width="12.125" style="283"/>
    <col min="10499" max="10499" width="7.875" style="283" customWidth="1"/>
    <col min="10500" max="10500" width="15.5" style="283" customWidth="1"/>
    <col min="10501" max="10501" width="33.875" style="283" customWidth="1"/>
    <col min="10502" max="10504" width="16.875" style="283" customWidth="1"/>
    <col min="10505" max="10512" width="10.875" style="283" customWidth="1"/>
    <col min="10513" max="10513" width="15.375" style="283" customWidth="1"/>
    <col min="10514" max="10514" width="36.125" style="283" customWidth="1"/>
    <col min="10515" max="10515" width="12.125" style="283"/>
    <col min="10516" max="10516" width="20.375" style="283" bestFit="1" customWidth="1"/>
    <col min="10517" max="10754" width="12.125" style="283"/>
    <col min="10755" max="10755" width="7.875" style="283" customWidth="1"/>
    <col min="10756" max="10756" width="15.5" style="283" customWidth="1"/>
    <col min="10757" max="10757" width="33.875" style="283" customWidth="1"/>
    <col min="10758" max="10760" width="16.875" style="283" customWidth="1"/>
    <col min="10761" max="10768" width="10.875" style="283" customWidth="1"/>
    <col min="10769" max="10769" width="15.375" style="283" customWidth="1"/>
    <col min="10770" max="10770" width="36.125" style="283" customWidth="1"/>
    <col min="10771" max="10771" width="12.125" style="283"/>
    <col min="10772" max="10772" width="20.375" style="283" bestFit="1" customWidth="1"/>
    <col min="10773" max="11010" width="12.125" style="283"/>
    <col min="11011" max="11011" width="7.875" style="283" customWidth="1"/>
    <col min="11012" max="11012" width="15.5" style="283" customWidth="1"/>
    <col min="11013" max="11013" width="33.875" style="283" customWidth="1"/>
    <col min="11014" max="11016" width="16.875" style="283" customWidth="1"/>
    <col min="11017" max="11024" width="10.875" style="283" customWidth="1"/>
    <col min="11025" max="11025" width="15.375" style="283" customWidth="1"/>
    <col min="11026" max="11026" width="36.125" style="283" customWidth="1"/>
    <col min="11027" max="11027" width="12.125" style="283"/>
    <col min="11028" max="11028" width="20.375" style="283" bestFit="1" customWidth="1"/>
    <col min="11029" max="11266" width="12.125" style="283"/>
    <col min="11267" max="11267" width="7.875" style="283" customWidth="1"/>
    <col min="11268" max="11268" width="15.5" style="283" customWidth="1"/>
    <col min="11269" max="11269" width="33.875" style="283" customWidth="1"/>
    <col min="11270" max="11272" width="16.875" style="283" customWidth="1"/>
    <col min="11273" max="11280" width="10.875" style="283" customWidth="1"/>
    <col min="11281" max="11281" width="15.375" style="283" customWidth="1"/>
    <col min="11282" max="11282" width="36.125" style="283" customWidth="1"/>
    <col min="11283" max="11283" width="12.125" style="283"/>
    <col min="11284" max="11284" width="20.375" style="283" bestFit="1" customWidth="1"/>
    <col min="11285" max="11522" width="12.125" style="283"/>
    <col min="11523" max="11523" width="7.875" style="283" customWidth="1"/>
    <col min="11524" max="11524" width="15.5" style="283" customWidth="1"/>
    <col min="11525" max="11525" width="33.875" style="283" customWidth="1"/>
    <col min="11526" max="11528" width="16.875" style="283" customWidth="1"/>
    <col min="11529" max="11536" width="10.875" style="283" customWidth="1"/>
    <col min="11537" max="11537" width="15.375" style="283" customWidth="1"/>
    <col min="11538" max="11538" width="36.125" style="283" customWidth="1"/>
    <col min="11539" max="11539" width="12.125" style="283"/>
    <col min="11540" max="11540" width="20.375" style="283" bestFit="1" customWidth="1"/>
    <col min="11541" max="11778" width="12.125" style="283"/>
    <col min="11779" max="11779" width="7.875" style="283" customWidth="1"/>
    <col min="11780" max="11780" width="15.5" style="283" customWidth="1"/>
    <col min="11781" max="11781" width="33.875" style="283" customWidth="1"/>
    <col min="11782" max="11784" width="16.875" style="283" customWidth="1"/>
    <col min="11785" max="11792" width="10.875" style="283" customWidth="1"/>
    <col min="11793" max="11793" width="15.375" style="283" customWidth="1"/>
    <col min="11794" max="11794" width="36.125" style="283" customWidth="1"/>
    <col min="11795" max="11795" width="12.125" style="283"/>
    <col min="11796" max="11796" width="20.375" style="283" bestFit="1" customWidth="1"/>
    <col min="11797" max="12034" width="12.125" style="283"/>
    <col min="12035" max="12035" width="7.875" style="283" customWidth="1"/>
    <col min="12036" max="12036" width="15.5" style="283" customWidth="1"/>
    <col min="12037" max="12037" width="33.875" style="283" customWidth="1"/>
    <col min="12038" max="12040" width="16.875" style="283" customWidth="1"/>
    <col min="12041" max="12048" width="10.875" style="283" customWidth="1"/>
    <col min="12049" max="12049" width="15.375" style="283" customWidth="1"/>
    <col min="12050" max="12050" width="36.125" style="283" customWidth="1"/>
    <col min="12051" max="12051" width="12.125" style="283"/>
    <col min="12052" max="12052" width="20.375" style="283" bestFit="1" customWidth="1"/>
    <col min="12053" max="12290" width="12.125" style="283"/>
    <col min="12291" max="12291" width="7.875" style="283" customWidth="1"/>
    <col min="12292" max="12292" width="15.5" style="283" customWidth="1"/>
    <col min="12293" max="12293" width="33.875" style="283" customWidth="1"/>
    <col min="12294" max="12296" width="16.875" style="283" customWidth="1"/>
    <col min="12297" max="12304" width="10.875" style="283" customWidth="1"/>
    <col min="12305" max="12305" width="15.375" style="283" customWidth="1"/>
    <col min="12306" max="12306" width="36.125" style="283" customWidth="1"/>
    <col min="12307" max="12307" width="12.125" style="283"/>
    <col min="12308" max="12308" width="20.375" style="283" bestFit="1" customWidth="1"/>
    <col min="12309" max="12546" width="12.125" style="283"/>
    <col min="12547" max="12547" width="7.875" style="283" customWidth="1"/>
    <col min="12548" max="12548" width="15.5" style="283" customWidth="1"/>
    <col min="12549" max="12549" width="33.875" style="283" customWidth="1"/>
    <col min="12550" max="12552" width="16.875" style="283" customWidth="1"/>
    <col min="12553" max="12560" width="10.875" style="283" customWidth="1"/>
    <col min="12561" max="12561" width="15.375" style="283" customWidth="1"/>
    <col min="12562" max="12562" width="36.125" style="283" customWidth="1"/>
    <col min="12563" max="12563" width="12.125" style="283"/>
    <col min="12564" max="12564" width="20.375" style="283" bestFit="1" customWidth="1"/>
    <col min="12565" max="12802" width="12.125" style="283"/>
    <col min="12803" max="12803" width="7.875" style="283" customWidth="1"/>
    <col min="12804" max="12804" width="15.5" style="283" customWidth="1"/>
    <col min="12805" max="12805" width="33.875" style="283" customWidth="1"/>
    <col min="12806" max="12808" width="16.875" style="283" customWidth="1"/>
    <col min="12809" max="12816" width="10.875" style="283" customWidth="1"/>
    <col min="12817" max="12817" width="15.375" style="283" customWidth="1"/>
    <col min="12818" max="12818" width="36.125" style="283" customWidth="1"/>
    <col min="12819" max="12819" width="12.125" style="283"/>
    <col min="12820" max="12820" width="20.375" style="283" bestFit="1" customWidth="1"/>
    <col min="12821" max="13058" width="12.125" style="283"/>
    <col min="13059" max="13059" width="7.875" style="283" customWidth="1"/>
    <col min="13060" max="13060" width="15.5" style="283" customWidth="1"/>
    <col min="13061" max="13061" width="33.875" style="283" customWidth="1"/>
    <col min="13062" max="13064" width="16.875" style="283" customWidth="1"/>
    <col min="13065" max="13072" width="10.875" style="283" customWidth="1"/>
    <col min="13073" max="13073" width="15.375" style="283" customWidth="1"/>
    <col min="13074" max="13074" width="36.125" style="283" customWidth="1"/>
    <col min="13075" max="13075" width="12.125" style="283"/>
    <col min="13076" max="13076" width="20.375" style="283" bestFit="1" customWidth="1"/>
    <col min="13077" max="13314" width="12.125" style="283"/>
    <col min="13315" max="13315" width="7.875" style="283" customWidth="1"/>
    <col min="13316" max="13316" width="15.5" style="283" customWidth="1"/>
    <col min="13317" max="13317" width="33.875" style="283" customWidth="1"/>
    <col min="13318" max="13320" width="16.875" style="283" customWidth="1"/>
    <col min="13321" max="13328" width="10.875" style="283" customWidth="1"/>
    <col min="13329" max="13329" width="15.375" style="283" customWidth="1"/>
    <col min="13330" max="13330" width="36.125" style="283" customWidth="1"/>
    <col min="13331" max="13331" width="12.125" style="283"/>
    <col min="13332" max="13332" width="20.375" style="283" bestFit="1" customWidth="1"/>
    <col min="13333" max="13570" width="12.125" style="283"/>
    <col min="13571" max="13571" width="7.875" style="283" customWidth="1"/>
    <col min="13572" max="13572" width="15.5" style="283" customWidth="1"/>
    <col min="13573" max="13573" width="33.875" style="283" customWidth="1"/>
    <col min="13574" max="13576" width="16.875" style="283" customWidth="1"/>
    <col min="13577" max="13584" width="10.875" style="283" customWidth="1"/>
    <col min="13585" max="13585" width="15.375" style="283" customWidth="1"/>
    <col min="13586" max="13586" width="36.125" style="283" customWidth="1"/>
    <col min="13587" max="13587" width="12.125" style="283"/>
    <col min="13588" max="13588" width="20.375" style="283" bestFit="1" customWidth="1"/>
    <col min="13589" max="13826" width="12.125" style="283"/>
    <col min="13827" max="13827" width="7.875" style="283" customWidth="1"/>
    <col min="13828" max="13828" width="15.5" style="283" customWidth="1"/>
    <col min="13829" max="13829" width="33.875" style="283" customWidth="1"/>
    <col min="13830" max="13832" width="16.875" style="283" customWidth="1"/>
    <col min="13833" max="13840" width="10.875" style="283" customWidth="1"/>
    <col min="13841" max="13841" width="15.375" style="283" customWidth="1"/>
    <col min="13842" max="13842" width="36.125" style="283" customWidth="1"/>
    <col min="13843" max="13843" width="12.125" style="283"/>
    <col min="13844" max="13844" width="20.375" style="283" bestFit="1" customWidth="1"/>
    <col min="13845" max="14082" width="12.125" style="283"/>
    <col min="14083" max="14083" width="7.875" style="283" customWidth="1"/>
    <col min="14084" max="14084" width="15.5" style="283" customWidth="1"/>
    <col min="14085" max="14085" width="33.875" style="283" customWidth="1"/>
    <col min="14086" max="14088" width="16.875" style="283" customWidth="1"/>
    <col min="14089" max="14096" width="10.875" style="283" customWidth="1"/>
    <col min="14097" max="14097" width="15.375" style="283" customWidth="1"/>
    <col min="14098" max="14098" width="36.125" style="283" customWidth="1"/>
    <col min="14099" max="14099" width="12.125" style="283"/>
    <col min="14100" max="14100" width="20.375" style="283" bestFit="1" customWidth="1"/>
    <col min="14101" max="14338" width="12.125" style="283"/>
    <col min="14339" max="14339" width="7.875" style="283" customWidth="1"/>
    <col min="14340" max="14340" width="15.5" style="283" customWidth="1"/>
    <col min="14341" max="14341" width="33.875" style="283" customWidth="1"/>
    <col min="14342" max="14344" width="16.875" style="283" customWidth="1"/>
    <col min="14345" max="14352" width="10.875" style="283" customWidth="1"/>
    <col min="14353" max="14353" width="15.375" style="283" customWidth="1"/>
    <col min="14354" max="14354" width="36.125" style="283" customWidth="1"/>
    <col min="14355" max="14355" width="12.125" style="283"/>
    <col min="14356" max="14356" width="20.375" style="283" bestFit="1" customWidth="1"/>
    <col min="14357" max="14594" width="12.125" style="283"/>
    <col min="14595" max="14595" width="7.875" style="283" customWidth="1"/>
    <col min="14596" max="14596" width="15.5" style="283" customWidth="1"/>
    <col min="14597" max="14597" width="33.875" style="283" customWidth="1"/>
    <col min="14598" max="14600" width="16.875" style="283" customWidth="1"/>
    <col min="14601" max="14608" width="10.875" style="283" customWidth="1"/>
    <col min="14609" max="14609" width="15.375" style="283" customWidth="1"/>
    <col min="14610" max="14610" width="36.125" style="283" customWidth="1"/>
    <col min="14611" max="14611" width="12.125" style="283"/>
    <col min="14612" max="14612" width="20.375" style="283" bestFit="1" customWidth="1"/>
    <col min="14613" max="14850" width="12.125" style="283"/>
    <col min="14851" max="14851" width="7.875" style="283" customWidth="1"/>
    <col min="14852" max="14852" width="15.5" style="283" customWidth="1"/>
    <col min="14853" max="14853" width="33.875" style="283" customWidth="1"/>
    <col min="14854" max="14856" width="16.875" style="283" customWidth="1"/>
    <col min="14857" max="14864" width="10.875" style="283" customWidth="1"/>
    <col min="14865" max="14865" width="15.375" style="283" customWidth="1"/>
    <col min="14866" max="14866" width="36.125" style="283" customWidth="1"/>
    <col min="14867" max="14867" width="12.125" style="283"/>
    <col min="14868" max="14868" width="20.375" style="283" bestFit="1" customWidth="1"/>
    <col min="14869" max="15106" width="12.125" style="283"/>
    <col min="15107" max="15107" width="7.875" style="283" customWidth="1"/>
    <col min="15108" max="15108" width="15.5" style="283" customWidth="1"/>
    <col min="15109" max="15109" width="33.875" style="283" customWidth="1"/>
    <col min="15110" max="15112" width="16.875" style="283" customWidth="1"/>
    <col min="15113" max="15120" width="10.875" style="283" customWidth="1"/>
    <col min="15121" max="15121" width="15.375" style="283" customWidth="1"/>
    <col min="15122" max="15122" width="36.125" style="283" customWidth="1"/>
    <col min="15123" max="15123" width="12.125" style="283"/>
    <col min="15124" max="15124" width="20.375" style="283" bestFit="1" customWidth="1"/>
    <col min="15125" max="15362" width="12.125" style="283"/>
    <col min="15363" max="15363" width="7.875" style="283" customWidth="1"/>
    <col min="15364" max="15364" width="15.5" style="283" customWidth="1"/>
    <col min="15365" max="15365" width="33.875" style="283" customWidth="1"/>
    <col min="15366" max="15368" width="16.875" style="283" customWidth="1"/>
    <col min="15369" max="15376" width="10.875" style="283" customWidth="1"/>
    <col min="15377" max="15377" width="15.375" style="283" customWidth="1"/>
    <col min="15378" max="15378" width="36.125" style="283" customWidth="1"/>
    <col min="15379" max="15379" width="12.125" style="283"/>
    <col min="15380" max="15380" width="20.375" style="283" bestFit="1" customWidth="1"/>
    <col min="15381" max="15618" width="12.125" style="283"/>
    <col min="15619" max="15619" width="7.875" style="283" customWidth="1"/>
    <col min="15620" max="15620" width="15.5" style="283" customWidth="1"/>
    <col min="15621" max="15621" width="33.875" style="283" customWidth="1"/>
    <col min="15622" max="15624" width="16.875" style="283" customWidth="1"/>
    <col min="15625" max="15632" width="10.875" style="283" customWidth="1"/>
    <col min="15633" max="15633" width="15.375" style="283" customWidth="1"/>
    <col min="15634" max="15634" width="36.125" style="283" customWidth="1"/>
    <col min="15635" max="15635" width="12.125" style="283"/>
    <col min="15636" max="15636" width="20.375" style="283" bestFit="1" customWidth="1"/>
    <col min="15637" max="15874" width="12.125" style="283"/>
    <col min="15875" max="15875" width="7.875" style="283" customWidth="1"/>
    <col min="15876" max="15876" width="15.5" style="283" customWidth="1"/>
    <col min="15877" max="15877" width="33.875" style="283" customWidth="1"/>
    <col min="15878" max="15880" width="16.875" style="283" customWidth="1"/>
    <col min="15881" max="15888" width="10.875" style="283" customWidth="1"/>
    <col min="15889" max="15889" width="15.375" style="283" customWidth="1"/>
    <col min="15890" max="15890" width="36.125" style="283" customWidth="1"/>
    <col min="15891" max="15891" width="12.125" style="283"/>
    <col min="15892" max="15892" width="20.375" style="283" bestFit="1" customWidth="1"/>
    <col min="15893" max="16130" width="12.125" style="283"/>
    <col min="16131" max="16131" width="7.875" style="283" customWidth="1"/>
    <col min="16132" max="16132" width="15.5" style="283" customWidth="1"/>
    <col min="16133" max="16133" width="33.875" style="283" customWidth="1"/>
    <col min="16134" max="16136" width="16.875" style="283" customWidth="1"/>
    <col min="16137" max="16144" width="10.875" style="283" customWidth="1"/>
    <col min="16145" max="16145" width="15.375" style="283" customWidth="1"/>
    <col min="16146" max="16146" width="36.125" style="283" customWidth="1"/>
    <col min="16147" max="16147" width="12.125" style="283"/>
    <col min="16148" max="16148" width="20.375" style="283" bestFit="1" customWidth="1"/>
    <col min="16149" max="16384" width="12.125" style="283"/>
  </cols>
  <sheetData>
    <row r="1" spans="1:21" ht="23.4">
      <c r="A1" s="393" t="s">
        <v>769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</row>
    <row r="2" spans="1:21" ht="23.4">
      <c r="A2" s="393" t="s">
        <v>748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13"/>
    </row>
    <row r="4" spans="1:21">
      <c r="A4" s="285"/>
      <c r="B4" s="285"/>
      <c r="C4" s="285"/>
      <c r="D4" s="31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98"/>
      <c r="R4" s="298"/>
    </row>
    <row r="5" spans="1:21" s="297" customFormat="1" ht="45.75" customHeight="1">
      <c r="A5" s="395" t="s">
        <v>749</v>
      </c>
      <c r="B5" s="395" t="s">
        <v>692</v>
      </c>
      <c r="C5" s="396" t="s">
        <v>0</v>
      </c>
      <c r="D5" s="401" t="s">
        <v>806</v>
      </c>
      <c r="E5" s="396" t="s">
        <v>463</v>
      </c>
      <c r="F5" s="396"/>
      <c r="G5" s="396"/>
      <c r="H5" s="396" t="s">
        <v>791</v>
      </c>
      <c r="I5" s="396"/>
      <c r="J5" s="396"/>
      <c r="K5" s="396"/>
      <c r="L5" s="396"/>
      <c r="M5" s="396"/>
      <c r="N5" s="396"/>
      <c r="O5" s="396"/>
      <c r="P5" s="396"/>
      <c r="Q5" s="397" t="s">
        <v>789</v>
      </c>
      <c r="R5" s="398"/>
      <c r="S5" s="398"/>
      <c r="T5" s="398"/>
      <c r="U5" s="399"/>
    </row>
    <row r="6" spans="1:21" s="285" customFormat="1" ht="84.75" customHeight="1">
      <c r="A6" s="395"/>
      <c r="B6" s="395"/>
      <c r="C6" s="396"/>
      <c r="D6" s="402"/>
      <c r="E6" s="301" t="s">
        <v>784</v>
      </c>
      <c r="F6" s="301" t="s">
        <v>785</v>
      </c>
      <c r="G6" s="311" t="s">
        <v>795</v>
      </c>
      <c r="H6" s="302" t="s">
        <v>767</v>
      </c>
      <c r="I6" s="302" t="s">
        <v>767</v>
      </c>
      <c r="J6" s="302" t="s">
        <v>767</v>
      </c>
      <c r="K6" s="302" t="s">
        <v>767</v>
      </c>
      <c r="L6" s="302" t="s">
        <v>767</v>
      </c>
      <c r="M6" s="302" t="s">
        <v>767</v>
      </c>
      <c r="N6" s="302" t="s">
        <v>767</v>
      </c>
      <c r="O6" s="302" t="s">
        <v>767</v>
      </c>
      <c r="P6" s="301" t="s">
        <v>1</v>
      </c>
      <c r="Q6" s="314" t="s">
        <v>800</v>
      </c>
      <c r="R6" s="316" t="s">
        <v>801</v>
      </c>
      <c r="S6" s="314" t="s">
        <v>788</v>
      </c>
      <c r="T6" s="308" t="s">
        <v>787</v>
      </c>
      <c r="U6" s="312" t="s">
        <v>790</v>
      </c>
    </row>
    <row r="7" spans="1:21" s="289" customFormat="1">
      <c r="A7" s="286"/>
      <c r="B7" s="287"/>
      <c r="C7" s="287"/>
      <c r="D7" s="287"/>
      <c r="E7" s="287"/>
      <c r="F7" s="287"/>
      <c r="G7" s="287"/>
      <c r="H7" s="288"/>
      <c r="I7" s="288"/>
      <c r="J7" s="288"/>
      <c r="K7" s="288"/>
      <c r="L7" s="288"/>
      <c r="M7" s="288"/>
      <c r="N7" s="288"/>
      <c r="O7" s="288"/>
      <c r="P7" s="287"/>
      <c r="Q7" s="292"/>
      <c r="R7" s="292"/>
      <c r="S7" s="292"/>
      <c r="T7" s="292"/>
      <c r="U7" s="292"/>
    </row>
    <row r="8" spans="1:21" s="289" customFormat="1">
      <c r="A8" s="291"/>
      <c r="B8" s="292"/>
      <c r="C8" s="293"/>
      <c r="D8" s="293"/>
      <c r="E8" s="293"/>
      <c r="F8" s="293"/>
      <c r="G8" s="293"/>
      <c r="H8" s="294"/>
      <c r="I8" s="294"/>
      <c r="J8" s="294"/>
      <c r="K8" s="294"/>
      <c r="L8" s="294"/>
      <c r="M8" s="294"/>
      <c r="N8" s="294"/>
      <c r="O8" s="294"/>
      <c r="P8" s="293"/>
      <c r="Q8" s="292"/>
      <c r="R8" s="292"/>
      <c r="S8" s="292"/>
      <c r="T8" s="292"/>
      <c r="U8" s="292"/>
    </row>
    <row r="9" spans="1:21" s="289" customFormat="1">
      <c r="A9" s="291"/>
      <c r="B9" s="292"/>
      <c r="C9" s="293"/>
      <c r="D9" s="293"/>
      <c r="E9" s="293"/>
      <c r="F9" s="293"/>
      <c r="G9" s="293"/>
      <c r="H9" s="294"/>
      <c r="I9" s="294"/>
      <c r="J9" s="294"/>
      <c r="K9" s="294"/>
      <c r="L9" s="294"/>
      <c r="M9" s="294"/>
      <c r="N9" s="294"/>
      <c r="O9" s="294"/>
      <c r="P9" s="293"/>
      <c r="Q9" s="292"/>
      <c r="R9" s="292"/>
      <c r="S9" s="292"/>
      <c r="T9" s="292"/>
      <c r="U9" s="292"/>
    </row>
    <row r="10" spans="1:21" s="289" customFormat="1">
      <c r="A10" s="291"/>
      <c r="B10" s="292"/>
      <c r="C10" s="292"/>
      <c r="D10" s="292"/>
      <c r="E10" s="292"/>
      <c r="F10" s="292"/>
      <c r="G10" s="292"/>
      <c r="H10" s="294"/>
      <c r="I10" s="294"/>
      <c r="J10" s="294"/>
      <c r="K10" s="294"/>
      <c r="L10" s="294"/>
      <c r="M10" s="294"/>
      <c r="N10" s="294"/>
      <c r="O10" s="294"/>
      <c r="P10" s="292"/>
      <c r="Q10" s="292"/>
      <c r="R10" s="292"/>
      <c r="S10" s="292"/>
      <c r="T10" s="292"/>
      <c r="U10" s="292"/>
    </row>
    <row r="11" spans="1:21" s="289" customFormat="1">
      <c r="A11" s="291"/>
      <c r="B11" s="292"/>
      <c r="C11" s="292"/>
      <c r="D11" s="292"/>
      <c r="E11" s="292"/>
      <c r="F11" s="292"/>
      <c r="G11" s="292"/>
      <c r="H11" s="294"/>
      <c r="I11" s="294"/>
      <c r="J11" s="294"/>
      <c r="K11" s="294"/>
      <c r="L11" s="294"/>
      <c r="M11" s="294"/>
      <c r="N11" s="294"/>
      <c r="O11" s="294"/>
      <c r="P11" s="292"/>
      <c r="Q11" s="292"/>
      <c r="R11" s="292"/>
      <c r="S11" s="292"/>
      <c r="T11" s="292"/>
      <c r="U11" s="292"/>
    </row>
    <row r="12" spans="1:21" s="289" customFormat="1">
      <c r="A12" s="291"/>
      <c r="B12" s="292"/>
      <c r="C12" s="292"/>
      <c r="D12" s="292"/>
      <c r="E12" s="292"/>
      <c r="F12" s="292"/>
      <c r="G12" s="292"/>
      <c r="H12" s="294"/>
      <c r="I12" s="294"/>
      <c r="J12" s="294"/>
      <c r="K12" s="294"/>
      <c r="L12" s="294"/>
      <c r="M12" s="294"/>
      <c r="N12" s="294"/>
      <c r="O12" s="294"/>
      <c r="P12" s="292"/>
      <c r="Q12" s="292"/>
      <c r="R12" s="292"/>
      <c r="S12" s="292"/>
      <c r="T12" s="292"/>
      <c r="U12" s="292"/>
    </row>
    <row r="13" spans="1:21" s="289" customFormat="1">
      <c r="A13" s="291"/>
      <c r="B13" s="292"/>
      <c r="C13" s="292"/>
      <c r="D13" s="292"/>
      <c r="E13" s="292"/>
      <c r="F13" s="292"/>
      <c r="G13" s="292"/>
      <c r="H13" s="294"/>
      <c r="I13" s="294"/>
      <c r="J13" s="294"/>
      <c r="K13" s="294"/>
      <c r="L13" s="294"/>
      <c r="M13" s="294"/>
      <c r="N13" s="294"/>
      <c r="O13" s="294"/>
      <c r="P13" s="292"/>
      <c r="Q13" s="292"/>
      <c r="R13" s="292"/>
      <c r="S13" s="292"/>
      <c r="T13" s="292"/>
      <c r="U13" s="292"/>
    </row>
    <row r="14" spans="1:21" s="289" customFormat="1">
      <c r="A14" s="291"/>
      <c r="B14" s="292"/>
      <c r="C14" s="292"/>
      <c r="D14" s="292"/>
      <c r="E14" s="292"/>
      <c r="F14" s="292"/>
      <c r="G14" s="292"/>
      <c r="H14" s="294"/>
      <c r="I14" s="294"/>
      <c r="J14" s="294"/>
      <c r="K14" s="294"/>
      <c r="L14" s="294"/>
      <c r="M14" s="294"/>
      <c r="N14" s="294"/>
      <c r="O14" s="294"/>
      <c r="P14" s="292"/>
      <c r="Q14" s="292"/>
      <c r="R14" s="292"/>
      <c r="S14" s="292"/>
      <c r="T14" s="292"/>
      <c r="U14" s="292"/>
    </row>
    <row r="15" spans="1:21" s="289" customFormat="1">
      <c r="A15" s="291"/>
      <c r="B15" s="292"/>
      <c r="C15" s="292"/>
      <c r="D15" s="292"/>
      <c r="E15" s="292"/>
      <c r="F15" s="292"/>
      <c r="G15" s="292"/>
      <c r="H15" s="294"/>
      <c r="I15" s="294"/>
      <c r="J15" s="294"/>
      <c r="K15" s="294"/>
      <c r="L15" s="294"/>
      <c r="M15" s="294"/>
      <c r="N15" s="294"/>
      <c r="O15" s="294"/>
      <c r="P15" s="292"/>
      <c r="Q15" s="292"/>
      <c r="R15" s="292"/>
      <c r="S15" s="292"/>
      <c r="T15" s="292"/>
      <c r="U15" s="292"/>
    </row>
    <row r="16" spans="1:21" s="289" customFormat="1">
      <c r="A16" s="291"/>
      <c r="B16" s="292"/>
      <c r="C16" s="292"/>
      <c r="D16" s="292"/>
      <c r="E16" s="292"/>
      <c r="F16" s="292"/>
      <c r="G16" s="292"/>
      <c r="H16" s="294"/>
      <c r="I16" s="294"/>
      <c r="J16" s="294"/>
      <c r="K16" s="294"/>
      <c r="L16" s="294"/>
      <c r="M16" s="294"/>
      <c r="N16" s="294"/>
      <c r="O16" s="294"/>
      <c r="P16" s="292"/>
      <c r="Q16" s="292"/>
      <c r="R16" s="292"/>
      <c r="S16" s="292"/>
      <c r="T16" s="292"/>
      <c r="U16" s="292"/>
    </row>
    <row r="17" spans="1:21" s="289" customFormat="1">
      <c r="A17" s="291"/>
      <c r="B17" s="292"/>
      <c r="C17" s="292"/>
      <c r="D17" s="292"/>
      <c r="E17" s="292"/>
      <c r="F17" s="292"/>
      <c r="G17" s="292"/>
      <c r="H17" s="294"/>
      <c r="I17" s="294"/>
      <c r="J17" s="294"/>
      <c r="K17" s="294"/>
      <c r="L17" s="294"/>
      <c r="M17" s="294"/>
      <c r="N17" s="294"/>
      <c r="O17" s="294"/>
      <c r="P17" s="292"/>
      <c r="Q17" s="292"/>
      <c r="R17" s="292"/>
      <c r="S17" s="292"/>
      <c r="T17" s="292"/>
      <c r="U17" s="292"/>
    </row>
    <row r="18" spans="1:21" s="289" customFormat="1">
      <c r="A18" s="291"/>
      <c r="B18" s="292"/>
      <c r="C18" s="292"/>
      <c r="D18" s="292"/>
      <c r="E18" s="292"/>
      <c r="F18" s="292"/>
      <c r="G18" s="292"/>
      <c r="H18" s="294"/>
      <c r="I18" s="294"/>
      <c r="J18" s="294"/>
      <c r="K18" s="294"/>
      <c r="L18" s="294"/>
      <c r="M18" s="294"/>
      <c r="N18" s="294"/>
      <c r="O18" s="294"/>
      <c r="P18" s="292"/>
      <c r="Q18" s="292"/>
      <c r="R18" s="292"/>
      <c r="S18" s="292"/>
      <c r="T18" s="292"/>
      <c r="U18" s="292"/>
    </row>
    <row r="19" spans="1:21" s="289" customFormat="1">
      <c r="A19" s="291"/>
      <c r="B19" s="292"/>
      <c r="C19" s="292"/>
      <c r="D19" s="292"/>
      <c r="E19" s="292"/>
      <c r="F19" s="292"/>
      <c r="G19" s="292"/>
      <c r="H19" s="294"/>
      <c r="I19" s="294"/>
      <c r="J19" s="294"/>
      <c r="K19" s="294"/>
      <c r="L19" s="294"/>
      <c r="M19" s="294"/>
      <c r="N19" s="294"/>
      <c r="O19" s="294"/>
      <c r="P19" s="292"/>
      <c r="Q19" s="292"/>
      <c r="R19" s="292"/>
      <c r="S19" s="292"/>
      <c r="T19" s="292"/>
      <c r="U19" s="292"/>
    </row>
    <row r="20" spans="1:21" s="289" customFormat="1">
      <c r="A20" s="291"/>
      <c r="B20" s="292"/>
      <c r="C20" s="292"/>
      <c r="D20" s="292"/>
      <c r="E20" s="292"/>
      <c r="F20" s="292"/>
      <c r="G20" s="292"/>
      <c r="H20" s="294"/>
      <c r="I20" s="294"/>
      <c r="J20" s="294"/>
      <c r="K20" s="294"/>
      <c r="L20" s="294"/>
      <c r="M20" s="294"/>
      <c r="N20" s="294"/>
      <c r="O20" s="294"/>
      <c r="P20" s="292"/>
      <c r="Q20" s="292"/>
      <c r="R20" s="292"/>
      <c r="S20" s="292"/>
      <c r="T20" s="292"/>
      <c r="U20" s="292"/>
    </row>
    <row r="21" spans="1:21" s="289" customFormat="1">
      <c r="A21" s="299" t="s">
        <v>478</v>
      </c>
      <c r="B21" s="295"/>
      <c r="C21" s="295"/>
      <c r="D21" s="295"/>
      <c r="E21" s="295"/>
      <c r="F21" s="295"/>
      <c r="G21" s="295"/>
      <c r="H21" s="296"/>
      <c r="I21" s="296"/>
      <c r="J21" s="296"/>
      <c r="K21" s="296"/>
      <c r="L21" s="296"/>
      <c r="M21" s="296"/>
      <c r="N21" s="296"/>
      <c r="O21" s="296"/>
      <c r="P21" s="295"/>
      <c r="Q21" s="295"/>
      <c r="R21" s="295"/>
      <c r="U21" s="290"/>
    </row>
    <row r="22" spans="1:21" s="310" customFormat="1">
      <c r="A22" s="400" t="s">
        <v>792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</row>
    <row r="23" spans="1:21" s="310" customFormat="1" ht="21" customHeight="1">
      <c r="A23" s="392" t="s">
        <v>807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</row>
    <row r="24" spans="1:21" s="310" customFormat="1" ht="27" customHeight="1">
      <c r="A24" s="392" t="s">
        <v>802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</row>
    <row r="25" spans="1:21" s="310" customFormat="1" ht="45" customHeight="1">
      <c r="A25" s="392" t="s">
        <v>803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</row>
    <row r="26" spans="1:21" s="310" customFormat="1">
      <c r="A26" s="392" t="s">
        <v>804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</row>
    <row r="27" spans="1:21" s="310" customFormat="1">
      <c r="A27" s="392" t="s">
        <v>805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</row>
  </sheetData>
  <mergeCells count="16">
    <mergeCell ref="A27:U27"/>
    <mergeCell ref="A26:U26"/>
    <mergeCell ref="A1:U1"/>
    <mergeCell ref="A2:U2"/>
    <mergeCell ref="A3:Q3"/>
    <mergeCell ref="A5:A6"/>
    <mergeCell ref="B5:B6"/>
    <mergeCell ref="C5:C6"/>
    <mergeCell ref="E5:G5"/>
    <mergeCell ref="H5:P5"/>
    <mergeCell ref="Q5:U5"/>
    <mergeCell ref="A22:U22"/>
    <mergeCell ref="A23:U23"/>
    <mergeCell ref="A24:U24"/>
    <mergeCell ref="A25:U25"/>
    <mergeCell ref="D5:D6"/>
  </mergeCells>
  <printOptions horizontalCentered="1"/>
  <pageMargins left="0.35433070866141736" right="0.27559055118110237" top="0.74803149606299213" bottom="0.35433070866141736" header="0.31496062992125984" footer="0.31496062992125984"/>
  <pageSetup paperSize="221" scale="63" orientation="landscape" r:id="rId1"/>
  <headerFooter>
    <oddHeader>&amp;R&amp;"TH SarabunPSK,ธรรมดา"&amp;18แบบฟอร์ม 1 (20/23)
&amp;"TH SarabunPSK,ตัวหนา"&amp;22(สัญญาเดิม)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6"/>
  <sheetViews>
    <sheetView view="pageBreakPreview" topLeftCell="A22" zoomScale="66" zoomScaleNormal="70" zoomScaleSheetLayoutView="66" workbookViewId="0">
      <selection activeCell="A22" sqref="A22:U22"/>
    </sheetView>
  </sheetViews>
  <sheetFormatPr defaultColWidth="12.125" defaultRowHeight="21"/>
  <cols>
    <col min="1" max="1" width="7.875" style="283" customWidth="1"/>
    <col min="2" max="2" width="15.5" style="283" customWidth="1"/>
    <col min="3" max="3" width="22.875" style="283" customWidth="1"/>
    <col min="4" max="4" width="16.5" style="283" customWidth="1"/>
    <col min="5" max="5" width="13" style="283" customWidth="1"/>
    <col min="6" max="6" width="13.5" style="283" customWidth="1"/>
    <col min="7" max="7" width="14.375" style="283" customWidth="1"/>
    <col min="8" max="15" width="10.875" style="283" customWidth="1"/>
    <col min="16" max="16" width="9.625" style="283" customWidth="1"/>
    <col min="17" max="17" width="13.625" style="283" customWidth="1"/>
    <col min="18" max="18" width="15.875" style="283" customWidth="1"/>
    <col min="19" max="19" width="14" style="283" customWidth="1"/>
    <col min="20" max="20" width="12.375" style="283" customWidth="1"/>
    <col min="21" max="21" width="16.875" style="284" customWidth="1"/>
    <col min="22" max="259" width="12.125" style="283"/>
    <col min="260" max="260" width="7.875" style="283" customWidth="1"/>
    <col min="261" max="261" width="15.5" style="283" customWidth="1"/>
    <col min="262" max="262" width="33.875" style="283" customWidth="1"/>
    <col min="263" max="265" width="16.875" style="283" customWidth="1"/>
    <col min="266" max="273" width="10.875" style="283" customWidth="1"/>
    <col min="274" max="274" width="11.125" style="283" customWidth="1"/>
    <col min="275" max="275" width="30.5" style="283" customWidth="1"/>
    <col min="276" max="276" width="12.125" style="283"/>
    <col min="277" max="277" width="20.375" style="283" bestFit="1" customWidth="1"/>
    <col min="278" max="515" width="12.125" style="283"/>
    <col min="516" max="516" width="7.875" style="283" customWidth="1"/>
    <col min="517" max="517" width="15.5" style="283" customWidth="1"/>
    <col min="518" max="518" width="33.875" style="283" customWidth="1"/>
    <col min="519" max="521" width="16.875" style="283" customWidth="1"/>
    <col min="522" max="529" width="10.875" style="283" customWidth="1"/>
    <col min="530" max="530" width="11.125" style="283" customWidth="1"/>
    <col min="531" max="531" width="30.5" style="283" customWidth="1"/>
    <col min="532" max="532" width="12.125" style="283"/>
    <col min="533" max="533" width="20.375" style="283" bestFit="1" customWidth="1"/>
    <col min="534" max="771" width="12.125" style="283"/>
    <col min="772" max="772" width="7.875" style="283" customWidth="1"/>
    <col min="773" max="773" width="15.5" style="283" customWidth="1"/>
    <col min="774" max="774" width="33.875" style="283" customWidth="1"/>
    <col min="775" max="777" width="16.875" style="283" customWidth="1"/>
    <col min="778" max="785" width="10.875" style="283" customWidth="1"/>
    <col min="786" max="786" width="11.125" style="283" customWidth="1"/>
    <col min="787" max="787" width="30.5" style="283" customWidth="1"/>
    <col min="788" max="788" width="12.125" style="283"/>
    <col min="789" max="789" width="20.375" style="283" bestFit="1" customWidth="1"/>
    <col min="790" max="1027" width="12.125" style="283"/>
    <col min="1028" max="1028" width="7.875" style="283" customWidth="1"/>
    <col min="1029" max="1029" width="15.5" style="283" customWidth="1"/>
    <col min="1030" max="1030" width="33.875" style="283" customWidth="1"/>
    <col min="1031" max="1033" width="16.875" style="283" customWidth="1"/>
    <col min="1034" max="1041" width="10.875" style="283" customWidth="1"/>
    <col min="1042" max="1042" width="11.125" style="283" customWidth="1"/>
    <col min="1043" max="1043" width="30.5" style="283" customWidth="1"/>
    <col min="1044" max="1044" width="12.125" style="283"/>
    <col min="1045" max="1045" width="20.375" style="283" bestFit="1" customWidth="1"/>
    <col min="1046" max="1283" width="12.125" style="283"/>
    <col min="1284" max="1284" width="7.875" style="283" customWidth="1"/>
    <col min="1285" max="1285" width="15.5" style="283" customWidth="1"/>
    <col min="1286" max="1286" width="33.875" style="283" customWidth="1"/>
    <col min="1287" max="1289" width="16.875" style="283" customWidth="1"/>
    <col min="1290" max="1297" width="10.875" style="283" customWidth="1"/>
    <col min="1298" max="1298" width="11.125" style="283" customWidth="1"/>
    <col min="1299" max="1299" width="30.5" style="283" customWidth="1"/>
    <col min="1300" max="1300" width="12.125" style="283"/>
    <col min="1301" max="1301" width="20.375" style="283" bestFit="1" customWidth="1"/>
    <col min="1302" max="1539" width="12.125" style="283"/>
    <col min="1540" max="1540" width="7.875" style="283" customWidth="1"/>
    <col min="1541" max="1541" width="15.5" style="283" customWidth="1"/>
    <col min="1542" max="1542" width="33.875" style="283" customWidth="1"/>
    <col min="1543" max="1545" width="16.875" style="283" customWidth="1"/>
    <col min="1546" max="1553" width="10.875" style="283" customWidth="1"/>
    <col min="1554" max="1554" width="11.125" style="283" customWidth="1"/>
    <col min="1555" max="1555" width="30.5" style="283" customWidth="1"/>
    <col min="1556" max="1556" width="12.125" style="283"/>
    <col min="1557" max="1557" width="20.375" style="283" bestFit="1" customWidth="1"/>
    <col min="1558" max="1795" width="12.125" style="283"/>
    <col min="1796" max="1796" width="7.875" style="283" customWidth="1"/>
    <col min="1797" max="1797" width="15.5" style="283" customWidth="1"/>
    <col min="1798" max="1798" width="33.875" style="283" customWidth="1"/>
    <col min="1799" max="1801" width="16.875" style="283" customWidth="1"/>
    <col min="1802" max="1809" width="10.875" style="283" customWidth="1"/>
    <col min="1810" max="1810" width="11.125" style="283" customWidth="1"/>
    <col min="1811" max="1811" width="30.5" style="283" customWidth="1"/>
    <col min="1812" max="1812" width="12.125" style="283"/>
    <col min="1813" max="1813" width="20.375" style="283" bestFit="1" customWidth="1"/>
    <col min="1814" max="2051" width="12.125" style="283"/>
    <col min="2052" max="2052" width="7.875" style="283" customWidth="1"/>
    <col min="2053" max="2053" width="15.5" style="283" customWidth="1"/>
    <col min="2054" max="2054" width="33.875" style="283" customWidth="1"/>
    <col min="2055" max="2057" width="16.875" style="283" customWidth="1"/>
    <col min="2058" max="2065" width="10.875" style="283" customWidth="1"/>
    <col min="2066" max="2066" width="11.125" style="283" customWidth="1"/>
    <col min="2067" max="2067" width="30.5" style="283" customWidth="1"/>
    <col min="2068" max="2068" width="12.125" style="283"/>
    <col min="2069" max="2069" width="20.375" style="283" bestFit="1" customWidth="1"/>
    <col min="2070" max="2307" width="12.125" style="283"/>
    <col min="2308" max="2308" width="7.875" style="283" customWidth="1"/>
    <col min="2309" max="2309" width="15.5" style="283" customWidth="1"/>
    <col min="2310" max="2310" width="33.875" style="283" customWidth="1"/>
    <col min="2311" max="2313" width="16.875" style="283" customWidth="1"/>
    <col min="2314" max="2321" width="10.875" style="283" customWidth="1"/>
    <col min="2322" max="2322" width="11.125" style="283" customWidth="1"/>
    <col min="2323" max="2323" width="30.5" style="283" customWidth="1"/>
    <col min="2324" max="2324" width="12.125" style="283"/>
    <col min="2325" max="2325" width="20.375" style="283" bestFit="1" customWidth="1"/>
    <col min="2326" max="2563" width="12.125" style="283"/>
    <col min="2564" max="2564" width="7.875" style="283" customWidth="1"/>
    <col min="2565" max="2565" width="15.5" style="283" customWidth="1"/>
    <col min="2566" max="2566" width="33.875" style="283" customWidth="1"/>
    <col min="2567" max="2569" width="16.875" style="283" customWidth="1"/>
    <col min="2570" max="2577" width="10.875" style="283" customWidth="1"/>
    <col min="2578" max="2578" width="11.125" style="283" customWidth="1"/>
    <col min="2579" max="2579" width="30.5" style="283" customWidth="1"/>
    <col min="2580" max="2580" width="12.125" style="283"/>
    <col min="2581" max="2581" width="20.375" style="283" bestFit="1" customWidth="1"/>
    <col min="2582" max="2819" width="12.125" style="283"/>
    <col min="2820" max="2820" width="7.875" style="283" customWidth="1"/>
    <col min="2821" max="2821" width="15.5" style="283" customWidth="1"/>
    <col min="2822" max="2822" width="33.875" style="283" customWidth="1"/>
    <col min="2823" max="2825" width="16.875" style="283" customWidth="1"/>
    <col min="2826" max="2833" width="10.875" style="283" customWidth="1"/>
    <col min="2834" max="2834" width="11.125" style="283" customWidth="1"/>
    <col min="2835" max="2835" width="30.5" style="283" customWidth="1"/>
    <col min="2836" max="2836" width="12.125" style="283"/>
    <col min="2837" max="2837" width="20.375" style="283" bestFit="1" customWidth="1"/>
    <col min="2838" max="3075" width="12.125" style="283"/>
    <col min="3076" max="3076" width="7.875" style="283" customWidth="1"/>
    <col min="3077" max="3077" width="15.5" style="283" customWidth="1"/>
    <col min="3078" max="3078" width="33.875" style="283" customWidth="1"/>
    <col min="3079" max="3081" width="16.875" style="283" customWidth="1"/>
    <col min="3082" max="3089" width="10.875" style="283" customWidth="1"/>
    <col min="3090" max="3090" width="11.125" style="283" customWidth="1"/>
    <col min="3091" max="3091" width="30.5" style="283" customWidth="1"/>
    <col min="3092" max="3092" width="12.125" style="283"/>
    <col min="3093" max="3093" width="20.375" style="283" bestFit="1" customWidth="1"/>
    <col min="3094" max="3331" width="12.125" style="283"/>
    <col min="3332" max="3332" width="7.875" style="283" customWidth="1"/>
    <col min="3333" max="3333" width="15.5" style="283" customWidth="1"/>
    <col min="3334" max="3334" width="33.875" style="283" customWidth="1"/>
    <col min="3335" max="3337" width="16.875" style="283" customWidth="1"/>
    <col min="3338" max="3345" width="10.875" style="283" customWidth="1"/>
    <col min="3346" max="3346" width="11.125" style="283" customWidth="1"/>
    <col min="3347" max="3347" width="30.5" style="283" customWidth="1"/>
    <col min="3348" max="3348" width="12.125" style="283"/>
    <col min="3349" max="3349" width="20.375" style="283" bestFit="1" customWidth="1"/>
    <col min="3350" max="3587" width="12.125" style="283"/>
    <col min="3588" max="3588" width="7.875" style="283" customWidth="1"/>
    <col min="3589" max="3589" width="15.5" style="283" customWidth="1"/>
    <col min="3590" max="3590" width="33.875" style="283" customWidth="1"/>
    <col min="3591" max="3593" width="16.875" style="283" customWidth="1"/>
    <col min="3594" max="3601" width="10.875" style="283" customWidth="1"/>
    <col min="3602" max="3602" width="11.125" style="283" customWidth="1"/>
    <col min="3603" max="3603" width="30.5" style="283" customWidth="1"/>
    <col min="3604" max="3604" width="12.125" style="283"/>
    <col min="3605" max="3605" width="20.375" style="283" bestFit="1" customWidth="1"/>
    <col min="3606" max="3843" width="12.125" style="283"/>
    <col min="3844" max="3844" width="7.875" style="283" customWidth="1"/>
    <col min="3845" max="3845" width="15.5" style="283" customWidth="1"/>
    <col min="3846" max="3846" width="33.875" style="283" customWidth="1"/>
    <col min="3847" max="3849" width="16.875" style="283" customWidth="1"/>
    <col min="3850" max="3857" width="10.875" style="283" customWidth="1"/>
    <col min="3858" max="3858" width="11.125" style="283" customWidth="1"/>
    <col min="3859" max="3859" width="30.5" style="283" customWidth="1"/>
    <col min="3860" max="3860" width="12.125" style="283"/>
    <col min="3861" max="3861" width="20.375" style="283" bestFit="1" customWidth="1"/>
    <col min="3862" max="4099" width="12.125" style="283"/>
    <col min="4100" max="4100" width="7.875" style="283" customWidth="1"/>
    <col min="4101" max="4101" width="15.5" style="283" customWidth="1"/>
    <col min="4102" max="4102" width="33.875" style="283" customWidth="1"/>
    <col min="4103" max="4105" width="16.875" style="283" customWidth="1"/>
    <col min="4106" max="4113" width="10.875" style="283" customWidth="1"/>
    <col min="4114" max="4114" width="11.125" style="283" customWidth="1"/>
    <col min="4115" max="4115" width="30.5" style="283" customWidth="1"/>
    <col min="4116" max="4116" width="12.125" style="283"/>
    <col min="4117" max="4117" width="20.375" style="283" bestFit="1" customWidth="1"/>
    <col min="4118" max="4355" width="12.125" style="283"/>
    <col min="4356" max="4356" width="7.875" style="283" customWidth="1"/>
    <col min="4357" max="4357" width="15.5" style="283" customWidth="1"/>
    <col min="4358" max="4358" width="33.875" style="283" customWidth="1"/>
    <col min="4359" max="4361" width="16.875" style="283" customWidth="1"/>
    <col min="4362" max="4369" width="10.875" style="283" customWidth="1"/>
    <col min="4370" max="4370" width="11.125" style="283" customWidth="1"/>
    <col min="4371" max="4371" width="30.5" style="283" customWidth="1"/>
    <col min="4372" max="4372" width="12.125" style="283"/>
    <col min="4373" max="4373" width="20.375" style="283" bestFit="1" customWidth="1"/>
    <col min="4374" max="4611" width="12.125" style="283"/>
    <col min="4612" max="4612" width="7.875" style="283" customWidth="1"/>
    <col min="4613" max="4613" width="15.5" style="283" customWidth="1"/>
    <col min="4614" max="4614" width="33.875" style="283" customWidth="1"/>
    <col min="4615" max="4617" width="16.875" style="283" customWidth="1"/>
    <col min="4618" max="4625" width="10.875" style="283" customWidth="1"/>
    <col min="4626" max="4626" width="11.125" style="283" customWidth="1"/>
    <col min="4627" max="4627" width="30.5" style="283" customWidth="1"/>
    <col min="4628" max="4628" width="12.125" style="283"/>
    <col min="4629" max="4629" width="20.375" style="283" bestFit="1" customWidth="1"/>
    <col min="4630" max="4867" width="12.125" style="283"/>
    <col min="4868" max="4868" width="7.875" style="283" customWidth="1"/>
    <col min="4869" max="4869" width="15.5" style="283" customWidth="1"/>
    <col min="4870" max="4870" width="33.875" style="283" customWidth="1"/>
    <col min="4871" max="4873" width="16.875" style="283" customWidth="1"/>
    <col min="4874" max="4881" width="10.875" style="283" customWidth="1"/>
    <col min="4882" max="4882" width="11.125" style="283" customWidth="1"/>
    <col min="4883" max="4883" width="30.5" style="283" customWidth="1"/>
    <col min="4884" max="4884" width="12.125" style="283"/>
    <col min="4885" max="4885" width="20.375" style="283" bestFit="1" customWidth="1"/>
    <col min="4886" max="5123" width="12.125" style="283"/>
    <col min="5124" max="5124" width="7.875" style="283" customWidth="1"/>
    <col min="5125" max="5125" width="15.5" style="283" customWidth="1"/>
    <col min="5126" max="5126" width="33.875" style="283" customWidth="1"/>
    <col min="5127" max="5129" width="16.875" style="283" customWidth="1"/>
    <col min="5130" max="5137" width="10.875" style="283" customWidth="1"/>
    <col min="5138" max="5138" width="11.125" style="283" customWidth="1"/>
    <col min="5139" max="5139" width="30.5" style="283" customWidth="1"/>
    <col min="5140" max="5140" width="12.125" style="283"/>
    <col min="5141" max="5141" width="20.375" style="283" bestFit="1" customWidth="1"/>
    <col min="5142" max="5379" width="12.125" style="283"/>
    <col min="5380" max="5380" width="7.875" style="283" customWidth="1"/>
    <col min="5381" max="5381" width="15.5" style="283" customWidth="1"/>
    <col min="5382" max="5382" width="33.875" style="283" customWidth="1"/>
    <col min="5383" max="5385" width="16.875" style="283" customWidth="1"/>
    <col min="5386" max="5393" width="10.875" style="283" customWidth="1"/>
    <col min="5394" max="5394" width="11.125" style="283" customWidth="1"/>
    <col min="5395" max="5395" width="30.5" style="283" customWidth="1"/>
    <col min="5396" max="5396" width="12.125" style="283"/>
    <col min="5397" max="5397" width="20.375" style="283" bestFit="1" customWidth="1"/>
    <col min="5398" max="5635" width="12.125" style="283"/>
    <col min="5636" max="5636" width="7.875" style="283" customWidth="1"/>
    <col min="5637" max="5637" width="15.5" style="283" customWidth="1"/>
    <col min="5638" max="5638" width="33.875" style="283" customWidth="1"/>
    <col min="5639" max="5641" width="16.875" style="283" customWidth="1"/>
    <col min="5642" max="5649" width="10.875" style="283" customWidth="1"/>
    <col min="5650" max="5650" width="11.125" style="283" customWidth="1"/>
    <col min="5651" max="5651" width="30.5" style="283" customWidth="1"/>
    <col min="5652" max="5652" width="12.125" style="283"/>
    <col min="5653" max="5653" width="20.375" style="283" bestFit="1" customWidth="1"/>
    <col min="5654" max="5891" width="12.125" style="283"/>
    <col min="5892" max="5892" width="7.875" style="283" customWidth="1"/>
    <col min="5893" max="5893" width="15.5" style="283" customWidth="1"/>
    <col min="5894" max="5894" width="33.875" style="283" customWidth="1"/>
    <col min="5895" max="5897" width="16.875" style="283" customWidth="1"/>
    <col min="5898" max="5905" width="10.875" style="283" customWidth="1"/>
    <col min="5906" max="5906" width="11.125" style="283" customWidth="1"/>
    <col min="5907" max="5907" width="30.5" style="283" customWidth="1"/>
    <col min="5908" max="5908" width="12.125" style="283"/>
    <col min="5909" max="5909" width="20.375" style="283" bestFit="1" customWidth="1"/>
    <col min="5910" max="6147" width="12.125" style="283"/>
    <col min="6148" max="6148" width="7.875" style="283" customWidth="1"/>
    <col min="6149" max="6149" width="15.5" style="283" customWidth="1"/>
    <col min="6150" max="6150" width="33.875" style="283" customWidth="1"/>
    <col min="6151" max="6153" width="16.875" style="283" customWidth="1"/>
    <col min="6154" max="6161" width="10.875" style="283" customWidth="1"/>
    <col min="6162" max="6162" width="11.125" style="283" customWidth="1"/>
    <col min="6163" max="6163" width="30.5" style="283" customWidth="1"/>
    <col min="6164" max="6164" width="12.125" style="283"/>
    <col min="6165" max="6165" width="20.375" style="283" bestFit="1" customWidth="1"/>
    <col min="6166" max="6403" width="12.125" style="283"/>
    <col min="6404" max="6404" width="7.875" style="283" customWidth="1"/>
    <col min="6405" max="6405" width="15.5" style="283" customWidth="1"/>
    <col min="6406" max="6406" width="33.875" style="283" customWidth="1"/>
    <col min="6407" max="6409" width="16.875" style="283" customWidth="1"/>
    <col min="6410" max="6417" width="10.875" style="283" customWidth="1"/>
    <col min="6418" max="6418" width="11.125" style="283" customWidth="1"/>
    <col min="6419" max="6419" width="30.5" style="283" customWidth="1"/>
    <col min="6420" max="6420" width="12.125" style="283"/>
    <col min="6421" max="6421" width="20.375" style="283" bestFit="1" customWidth="1"/>
    <col min="6422" max="6659" width="12.125" style="283"/>
    <col min="6660" max="6660" width="7.875" style="283" customWidth="1"/>
    <col min="6661" max="6661" width="15.5" style="283" customWidth="1"/>
    <col min="6662" max="6662" width="33.875" style="283" customWidth="1"/>
    <col min="6663" max="6665" width="16.875" style="283" customWidth="1"/>
    <col min="6666" max="6673" width="10.875" style="283" customWidth="1"/>
    <col min="6674" max="6674" width="11.125" style="283" customWidth="1"/>
    <col min="6675" max="6675" width="30.5" style="283" customWidth="1"/>
    <col min="6676" max="6676" width="12.125" style="283"/>
    <col min="6677" max="6677" width="20.375" style="283" bestFit="1" customWidth="1"/>
    <col min="6678" max="6915" width="12.125" style="283"/>
    <col min="6916" max="6916" width="7.875" style="283" customWidth="1"/>
    <col min="6917" max="6917" width="15.5" style="283" customWidth="1"/>
    <col min="6918" max="6918" width="33.875" style="283" customWidth="1"/>
    <col min="6919" max="6921" width="16.875" style="283" customWidth="1"/>
    <col min="6922" max="6929" width="10.875" style="283" customWidth="1"/>
    <col min="6930" max="6930" width="11.125" style="283" customWidth="1"/>
    <col min="6931" max="6931" width="30.5" style="283" customWidth="1"/>
    <col min="6932" max="6932" width="12.125" style="283"/>
    <col min="6933" max="6933" width="20.375" style="283" bestFit="1" customWidth="1"/>
    <col min="6934" max="7171" width="12.125" style="283"/>
    <col min="7172" max="7172" width="7.875" style="283" customWidth="1"/>
    <col min="7173" max="7173" width="15.5" style="283" customWidth="1"/>
    <col min="7174" max="7174" width="33.875" style="283" customWidth="1"/>
    <col min="7175" max="7177" width="16.875" style="283" customWidth="1"/>
    <col min="7178" max="7185" width="10.875" style="283" customWidth="1"/>
    <col min="7186" max="7186" width="11.125" style="283" customWidth="1"/>
    <col min="7187" max="7187" width="30.5" style="283" customWidth="1"/>
    <col min="7188" max="7188" width="12.125" style="283"/>
    <col min="7189" max="7189" width="20.375" style="283" bestFit="1" customWidth="1"/>
    <col min="7190" max="7427" width="12.125" style="283"/>
    <col min="7428" max="7428" width="7.875" style="283" customWidth="1"/>
    <col min="7429" max="7429" width="15.5" style="283" customWidth="1"/>
    <col min="7430" max="7430" width="33.875" style="283" customWidth="1"/>
    <col min="7431" max="7433" width="16.875" style="283" customWidth="1"/>
    <col min="7434" max="7441" width="10.875" style="283" customWidth="1"/>
    <col min="7442" max="7442" width="11.125" style="283" customWidth="1"/>
    <col min="7443" max="7443" width="30.5" style="283" customWidth="1"/>
    <col min="7444" max="7444" width="12.125" style="283"/>
    <col min="7445" max="7445" width="20.375" style="283" bestFit="1" customWidth="1"/>
    <col min="7446" max="7683" width="12.125" style="283"/>
    <col min="7684" max="7684" width="7.875" style="283" customWidth="1"/>
    <col min="7685" max="7685" width="15.5" style="283" customWidth="1"/>
    <col min="7686" max="7686" width="33.875" style="283" customWidth="1"/>
    <col min="7687" max="7689" width="16.875" style="283" customWidth="1"/>
    <col min="7690" max="7697" width="10.875" style="283" customWidth="1"/>
    <col min="7698" max="7698" width="11.125" style="283" customWidth="1"/>
    <col min="7699" max="7699" width="30.5" style="283" customWidth="1"/>
    <col min="7700" max="7700" width="12.125" style="283"/>
    <col min="7701" max="7701" width="20.375" style="283" bestFit="1" customWidth="1"/>
    <col min="7702" max="7939" width="12.125" style="283"/>
    <col min="7940" max="7940" width="7.875" style="283" customWidth="1"/>
    <col min="7941" max="7941" width="15.5" style="283" customWidth="1"/>
    <col min="7942" max="7942" width="33.875" style="283" customWidth="1"/>
    <col min="7943" max="7945" width="16.875" style="283" customWidth="1"/>
    <col min="7946" max="7953" width="10.875" style="283" customWidth="1"/>
    <col min="7954" max="7954" width="11.125" style="283" customWidth="1"/>
    <col min="7955" max="7955" width="30.5" style="283" customWidth="1"/>
    <col min="7956" max="7956" width="12.125" style="283"/>
    <col min="7957" max="7957" width="20.375" style="283" bestFit="1" customWidth="1"/>
    <col min="7958" max="8195" width="12.125" style="283"/>
    <col min="8196" max="8196" width="7.875" style="283" customWidth="1"/>
    <col min="8197" max="8197" width="15.5" style="283" customWidth="1"/>
    <col min="8198" max="8198" width="33.875" style="283" customWidth="1"/>
    <col min="8199" max="8201" width="16.875" style="283" customWidth="1"/>
    <col min="8202" max="8209" width="10.875" style="283" customWidth="1"/>
    <col min="8210" max="8210" width="11.125" style="283" customWidth="1"/>
    <col min="8211" max="8211" width="30.5" style="283" customWidth="1"/>
    <col min="8212" max="8212" width="12.125" style="283"/>
    <col min="8213" max="8213" width="20.375" style="283" bestFit="1" customWidth="1"/>
    <col min="8214" max="8451" width="12.125" style="283"/>
    <col min="8452" max="8452" width="7.875" style="283" customWidth="1"/>
    <col min="8453" max="8453" width="15.5" style="283" customWidth="1"/>
    <col min="8454" max="8454" width="33.875" style="283" customWidth="1"/>
    <col min="8455" max="8457" width="16.875" style="283" customWidth="1"/>
    <col min="8458" max="8465" width="10.875" style="283" customWidth="1"/>
    <col min="8466" max="8466" width="11.125" style="283" customWidth="1"/>
    <col min="8467" max="8467" width="30.5" style="283" customWidth="1"/>
    <col min="8468" max="8468" width="12.125" style="283"/>
    <col min="8469" max="8469" width="20.375" style="283" bestFit="1" customWidth="1"/>
    <col min="8470" max="8707" width="12.125" style="283"/>
    <col min="8708" max="8708" width="7.875" style="283" customWidth="1"/>
    <col min="8709" max="8709" width="15.5" style="283" customWidth="1"/>
    <col min="8710" max="8710" width="33.875" style="283" customWidth="1"/>
    <col min="8711" max="8713" width="16.875" style="283" customWidth="1"/>
    <col min="8714" max="8721" width="10.875" style="283" customWidth="1"/>
    <col min="8722" max="8722" width="11.125" style="283" customWidth="1"/>
    <col min="8723" max="8723" width="30.5" style="283" customWidth="1"/>
    <col min="8724" max="8724" width="12.125" style="283"/>
    <col min="8725" max="8725" width="20.375" style="283" bestFit="1" customWidth="1"/>
    <col min="8726" max="8963" width="12.125" style="283"/>
    <col min="8964" max="8964" width="7.875" style="283" customWidth="1"/>
    <col min="8965" max="8965" width="15.5" style="283" customWidth="1"/>
    <col min="8966" max="8966" width="33.875" style="283" customWidth="1"/>
    <col min="8967" max="8969" width="16.875" style="283" customWidth="1"/>
    <col min="8970" max="8977" width="10.875" style="283" customWidth="1"/>
    <col min="8978" max="8978" width="11.125" style="283" customWidth="1"/>
    <col min="8979" max="8979" width="30.5" style="283" customWidth="1"/>
    <col min="8980" max="8980" width="12.125" style="283"/>
    <col min="8981" max="8981" width="20.375" style="283" bestFit="1" customWidth="1"/>
    <col min="8982" max="9219" width="12.125" style="283"/>
    <col min="9220" max="9220" width="7.875" style="283" customWidth="1"/>
    <col min="9221" max="9221" width="15.5" style="283" customWidth="1"/>
    <col min="9222" max="9222" width="33.875" style="283" customWidth="1"/>
    <col min="9223" max="9225" width="16.875" style="283" customWidth="1"/>
    <col min="9226" max="9233" width="10.875" style="283" customWidth="1"/>
    <col min="9234" max="9234" width="11.125" style="283" customWidth="1"/>
    <col min="9235" max="9235" width="30.5" style="283" customWidth="1"/>
    <col min="9236" max="9236" width="12.125" style="283"/>
    <col min="9237" max="9237" width="20.375" style="283" bestFit="1" customWidth="1"/>
    <col min="9238" max="9475" width="12.125" style="283"/>
    <col min="9476" max="9476" width="7.875" style="283" customWidth="1"/>
    <col min="9477" max="9477" width="15.5" style="283" customWidth="1"/>
    <col min="9478" max="9478" width="33.875" style="283" customWidth="1"/>
    <col min="9479" max="9481" width="16.875" style="283" customWidth="1"/>
    <col min="9482" max="9489" width="10.875" style="283" customWidth="1"/>
    <col min="9490" max="9490" width="11.125" style="283" customWidth="1"/>
    <col min="9491" max="9491" width="30.5" style="283" customWidth="1"/>
    <col min="9492" max="9492" width="12.125" style="283"/>
    <col min="9493" max="9493" width="20.375" style="283" bestFit="1" customWidth="1"/>
    <col min="9494" max="9731" width="12.125" style="283"/>
    <col min="9732" max="9732" width="7.875" style="283" customWidth="1"/>
    <col min="9733" max="9733" width="15.5" style="283" customWidth="1"/>
    <col min="9734" max="9734" width="33.875" style="283" customWidth="1"/>
    <col min="9735" max="9737" width="16.875" style="283" customWidth="1"/>
    <col min="9738" max="9745" width="10.875" style="283" customWidth="1"/>
    <col min="9746" max="9746" width="11.125" style="283" customWidth="1"/>
    <col min="9747" max="9747" width="30.5" style="283" customWidth="1"/>
    <col min="9748" max="9748" width="12.125" style="283"/>
    <col min="9749" max="9749" width="20.375" style="283" bestFit="1" customWidth="1"/>
    <col min="9750" max="9987" width="12.125" style="283"/>
    <col min="9988" max="9988" width="7.875" style="283" customWidth="1"/>
    <col min="9989" max="9989" width="15.5" style="283" customWidth="1"/>
    <col min="9990" max="9990" width="33.875" style="283" customWidth="1"/>
    <col min="9991" max="9993" width="16.875" style="283" customWidth="1"/>
    <col min="9994" max="10001" width="10.875" style="283" customWidth="1"/>
    <col min="10002" max="10002" width="11.125" style="283" customWidth="1"/>
    <col min="10003" max="10003" width="30.5" style="283" customWidth="1"/>
    <col min="10004" max="10004" width="12.125" style="283"/>
    <col min="10005" max="10005" width="20.375" style="283" bestFit="1" customWidth="1"/>
    <col min="10006" max="10243" width="12.125" style="283"/>
    <col min="10244" max="10244" width="7.875" style="283" customWidth="1"/>
    <col min="10245" max="10245" width="15.5" style="283" customWidth="1"/>
    <col min="10246" max="10246" width="33.875" style="283" customWidth="1"/>
    <col min="10247" max="10249" width="16.875" style="283" customWidth="1"/>
    <col min="10250" max="10257" width="10.875" style="283" customWidth="1"/>
    <col min="10258" max="10258" width="11.125" style="283" customWidth="1"/>
    <col min="10259" max="10259" width="30.5" style="283" customWidth="1"/>
    <col min="10260" max="10260" width="12.125" style="283"/>
    <col min="10261" max="10261" width="20.375" style="283" bestFit="1" customWidth="1"/>
    <col min="10262" max="10499" width="12.125" style="283"/>
    <col min="10500" max="10500" width="7.875" style="283" customWidth="1"/>
    <col min="10501" max="10501" width="15.5" style="283" customWidth="1"/>
    <col min="10502" max="10502" width="33.875" style="283" customWidth="1"/>
    <col min="10503" max="10505" width="16.875" style="283" customWidth="1"/>
    <col min="10506" max="10513" width="10.875" style="283" customWidth="1"/>
    <col min="10514" max="10514" width="11.125" style="283" customWidth="1"/>
    <col min="10515" max="10515" width="30.5" style="283" customWidth="1"/>
    <col min="10516" max="10516" width="12.125" style="283"/>
    <col min="10517" max="10517" width="20.375" style="283" bestFit="1" customWidth="1"/>
    <col min="10518" max="10755" width="12.125" style="283"/>
    <col min="10756" max="10756" width="7.875" style="283" customWidth="1"/>
    <col min="10757" max="10757" width="15.5" style="283" customWidth="1"/>
    <col min="10758" max="10758" width="33.875" style="283" customWidth="1"/>
    <col min="10759" max="10761" width="16.875" style="283" customWidth="1"/>
    <col min="10762" max="10769" width="10.875" style="283" customWidth="1"/>
    <col min="10770" max="10770" width="11.125" style="283" customWidth="1"/>
    <col min="10771" max="10771" width="30.5" style="283" customWidth="1"/>
    <col min="10772" max="10772" width="12.125" style="283"/>
    <col min="10773" max="10773" width="20.375" style="283" bestFit="1" customWidth="1"/>
    <col min="10774" max="11011" width="12.125" style="283"/>
    <col min="11012" max="11012" width="7.875" style="283" customWidth="1"/>
    <col min="11013" max="11013" width="15.5" style="283" customWidth="1"/>
    <col min="11014" max="11014" width="33.875" style="283" customWidth="1"/>
    <col min="11015" max="11017" width="16.875" style="283" customWidth="1"/>
    <col min="11018" max="11025" width="10.875" style="283" customWidth="1"/>
    <col min="11026" max="11026" width="11.125" style="283" customWidth="1"/>
    <col min="11027" max="11027" width="30.5" style="283" customWidth="1"/>
    <col min="11028" max="11028" width="12.125" style="283"/>
    <col min="11029" max="11029" width="20.375" style="283" bestFit="1" customWidth="1"/>
    <col min="11030" max="11267" width="12.125" style="283"/>
    <col min="11268" max="11268" width="7.875" style="283" customWidth="1"/>
    <col min="11269" max="11269" width="15.5" style="283" customWidth="1"/>
    <col min="11270" max="11270" width="33.875" style="283" customWidth="1"/>
    <col min="11271" max="11273" width="16.875" style="283" customWidth="1"/>
    <col min="11274" max="11281" width="10.875" style="283" customWidth="1"/>
    <col min="11282" max="11282" width="11.125" style="283" customWidth="1"/>
    <col min="11283" max="11283" width="30.5" style="283" customWidth="1"/>
    <col min="11284" max="11284" width="12.125" style="283"/>
    <col min="11285" max="11285" width="20.375" style="283" bestFit="1" customWidth="1"/>
    <col min="11286" max="11523" width="12.125" style="283"/>
    <col min="11524" max="11524" width="7.875" style="283" customWidth="1"/>
    <col min="11525" max="11525" width="15.5" style="283" customWidth="1"/>
    <col min="11526" max="11526" width="33.875" style="283" customWidth="1"/>
    <col min="11527" max="11529" width="16.875" style="283" customWidth="1"/>
    <col min="11530" max="11537" width="10.875" style="283" customWidth="1"/>
    <col min="11538" max="11538" width="11.125" style="283" customWidth="1"/>
    <col min="11539" max="11539" width="30.5" style="283" customWidth="1"/>
    <col min="11540" max="11540" width="12.125" style="283"/>
    <col min="11541" max="11541" width="20.375" style="283" bestFit="1" customWidth="1"/>
    <col min="11542" max="11779" width="12.125" style="283"/>
    <col min="11780" max="11780" width="7.875" style="283" customWidth="1"/>
    <col min="11781" max="11781" width="15.5" style="283" customWidth="1"/>
    <col min="11782" max="11782" width="33.875" style="283" customWidth="1"/>
    <col min="11783" max="11785" width="16.875" style="283" customWidth="1"/>
    <col min="11786" max="11793" width="10.875" style="283" customWidth="1"/>
    <col min="11794" max="11794" width="11.125" style="283" customWidth="1"/>
    <col min="11795" max="11795" width="30.5" style="283" customWidth="1"/>
    <col min="11796" max="11796" width="12.125" style="283"/>
    <col min="11797" max="11797" width="20.375" style="283" bestFit="1" customWidth="1"/>
    <col min="11798" max="12035" width="12.125" style="283"/>
    <col min="12036" max="12036" width="7.875" style="283" customWidth="1"/>
    <col min="12037" max="12037" width="15.5" style="283" customWidth="1"/>
    <col min="12038" max="12038" width="33.875" style="283" customWidth="1"/>
    <col min="12039" max="12041" width="16.875" style="283" customWidth="1"/>
    <col min="12042" max="12049" width="10.875" style="283" customWidth="1"/>
    <col min="12050" max="12050" width="11.125" style="283" customWidth="1"/>
    <col min="12051" max="12051" width="30.5" style="283" customWidth="1"/>
    <col min="12052" max="12052" width="12.125" style="283"/>
    <col min="12053" max="12053" width="20.375" style="283" bestFit="1" customWidth="1"/>
    <col min="12054" max="12291" width="12.125" style="283"/>
    <col min="12292" max="12292" width="7.875" style="283" customWidth="1"/>
    <col min="12293" max="12293" width="15.5" style="283" customWidth="1"/>
    <col min="12294" max="12294" width="33.875" style="283" customWidth="1"/>
    <col min="12295" max="12297" width="16.875" style="283" customWidth="1"/>
    <col min="12298" max="12305" width="10.875" style="283" customWidth="1"/>
    <col min="12306" max="12306" width="11.125" style="283" customWidth="1"/>
    <col min="12307" max="12307" width="30.5" style="283" customWidth="1"/>
    <col min="12308" max="12308" width="12.125" style="283"/>
    <col min="12309" max="12309" width="20.375" style="283" bestFit="1" customWidth="1"/>
    <col min="12310" max="12547" width="12.125" style="283"/>
    <col min="12548" max="12548" width="7.875" style="283" customWidth="1"/>
    <col min="12549" max="12549" width="15.5" style="283" customWidth="1"/>
    <col min="12550" max="12550" width="33.875" style="283" customWidth="1"/>
    <col min="12551" max="12553" width="16.875" style="283" customWidth="1"/>
    <col min="12554" max="12561" width="10.875" style="283" customWidth="1"/>
    <col min="12562" max="12562" width="11.125" style="283" customWidth="1"/>
    <col min="12563" max="12563" width="30.5" style="283" customWidth="1"/>
    <col min="12564" max="12564" width="12.125" style="283"/>
    <col min="12565" max="12565" width="20.375" style="283" bestFit="1" customWidth="1"/>
    <col min="12566" max="12803" width="12.125" style="283"/>
    <col min="12804" max="12804" width="7.875" style="283" customWidth="1"/>
    <col min="12805" max="12805" width="15.5" style="283" customWidth="1"/>
    <col min="12806" max="12806" width="33.875" style="283" customWidth="1"/>
    <col min="12807" max="12809" width="16.875" style="283" customWidth="1"/>
    <col min="12810" max="12817" width="10.875" style="283" customWidth="1"/>
    <col min="12818" max="12818" width="11.125" style="283" customWidth="1"/>
    <col min="12819" max="12819" width="30.5" style="283" customWidth="1"/>
    <col min="12820" max="12820" width="12.125" style="283"/>
    <col min="12821" max="12821" width="20.375" style="283" bestFit="1" customWidth="1"/>
    <col min="12822" max="13059" width="12.125" style="283"/>
    <col min="13060" max="13060" width="7.875" style="283" customWidth="1"/>
    <col min="13061" max="13061" width="15.5" style="283" customWidth="1"/>
    <col min="13062" max="13062" width="33.875" style="283" customWidth="1"/>
    <col min="13063" max="13065" width="16.875" style="283" customWidth="1"/>
    <col min="13066" max="13073" width="10.875" style="283" customWidth="1"/>
    <col min="13074" max="13074" width="11.125" style="283" customWidth="1"/>
    <col min="13075" max="13075" width="30.5" style="283" customWidth="1"/>
    <col min="13076" max="13076" width="12.125" style="283"/>
    <col min="13077" max="13077" width="20.375" style="283" bestFit="1" customWidth="1"/>
    <col min="13078" max="13315" width="12.125" style="283"/>
    <col min="13316" max="13316" width="7.875" style="283" customWidth="1"/>
    <col min="13317" max="13317" width="15.5" style="283" customWidth="1"/>
    <col min="13318" max="13318" width="33.875" style="283" customWidth="1"/>
    <col min="13319" max="13321" width="16.875" style="283" customWidth="1"/>
    <col min="13322" max="13329" width="10.875" style="283" customWidth="1"/>
    <col min="13330" max="13330" width="11.125" style="283" customWidth="1"/>
    <col min="13331" max="13331" width="30.5" style="283" customWidth="1"/>
    <col min="13332" max="13332" width="12.125" style="283"/>
    <col min="13333" max="13333" width="20.375" style="283" bestFit="1" customWidth="1"/>
    <col min="13334" max="13571" width="12.125" style="283"/>
    <col min="13572" max="13572" width="7.875" style="283" customWidth="1"/>
    <col min="13573" max="13573" width="15.5" style="283" customWidth="1"/>
    <col min="13574" max="13574" width="33.875" style="283" customWidth="1"/>
    <col min="13575" max="13577" width="16.875" style="283" customWidth="1"/>
    <col min="13578" max="13585" width="10.875" style="283" customWidth="1"/>
    <col min="13586" max="13586" width="11.125" style="283" customWidth="1"/>
    <col min="13587" max="13587" width="30.5" style="283" customWidth="1"/>
    <col min="13588" max="13588" width="12.125" style="283"/>
    <col min="13589" max="13589" width="20.375" style="283" bestFit="1" customWidth="1"/>
    <col min="13590" max="13827" width="12.125" style="283"/>
    <col min="13828" max="13828" width="7.875" style="283" customWidth="1"/>
    <col min="13829" max="13829" width="15.5" style="283" customWidth="1"/>
    <col min="13830" max="13830" width="33.875" style="283" customWidth="1"/>
    <col min="13831" max="13833" width="16.875" style="283" customWidth="1"/>
    <col min="13834" max="13841" width="10.875" style="283" customWidth="1"/>
    <col min="13842" max="13842" width="11.125" style="283" customWidth="1"/>
    <col min="13843" max="13843" width="30.5" style="283" customWidth="1"/>
    <col min="13844" max="13844" width="12.125" style="283"/>
    <col min="13845" max="13845" width="20.375" style="283" bestFit="1" customWidth="1"/>
    <col min="13846" max="14083" width="12.125" style="283"/>
    <col min="14084" max="14084" width="7.875" style="283" customWidth="1"/>
    <col min="14085" max="14085" width="15.5" style="283" customWidth="1"/>
    <col min="14086" max="14086" width="33.875" style="283" customWidth="1"/>
    <col min="14087" max="14089" width="16.875" style="283" customWidth="1"/>
    <col min="14090" max="14097" width="10.875" style="283" customWidth="1"/>
    <col min="14098" max="14098" width="11.125" style="283" customWidth="1"/>
    <col min="14099" max="14099" width="30.5" style="283" customWidth="1"/>
    <col min="14100" max="14100" width="12.125" style="283"/>
    <col min="14101" max="14101" width="20.375" style="283" bestFit="1" customWidth="1"/>
    <col min="14102" max="14339" width="12.125" style="283"/>
    <col min="14340" max="14340" width="7.875" style="283" customWidth="1"/>
    <col min="14341" max="14341" width="15.5" style="283" customWidth="1"/>
    <col min="14342" max="14342" width="33.875" style="283" customWidth="1"/>
    <col min="14343" max="14345" width="16.875" style="283" customWidth="1"/>
    <col min="14346" max="14353" width="10.875" style="283" customWidth="1"/>
    <col min="14354" max="14354" width="11.125" style="283" customWidth="1"/>
    <col min="14355" max="14355" width="30.5" style="283" customWidth="1"/>
    <col min="14356" max="14356" width="12.125" style="283"/>
    <col min="14357" max="14357" width="20.375" style="283" bestFit="1" customWidth="1"/>
    <col min="14358" max="14595" width="12.125" style="283"/>
    <col min="14596" max="14596" width="7.875" style="283" customWidth="1"/>
    <col min="14597" max="14597" width="15.5" style="283" customWidth="1"/>
    <col min="14598" max="14598" width="33.875" style="283" customWidth="1"/>
    <col min="14599" max="14601" width="16.875" style="283" customWidth="1"/>
    <col min="14602" max="14609" width="10.875" style="283" customWidth="1"/>
    <col min="14610" max="14610" width="11.125" style="283" customWidth="1"/>
    <col min="14611" max="14611" width="30.5" style="283" customWidth="1"/>
    <col min="14612" max="14612" width="12.125" style="283"/>
    <col min="14613" max="14613" width="20.375" style="283" bestFit="1" customWidth="1"/>
    <col min="14614" max="14851" width="12.125" style="283"/>
    <col min="14852" max="14852" width="7.875" style="283" customWidth="1"/>
    <col min="14853" max="14853" width="15.5" style="283" customWidth="1"/>
    <col min="14854" max="14854" width="33.875" style="283" customWidth="1"/>
    <col min="14855" max="14857" width="16.875" style="283" customWidth="1"/>
    <col min="14858" max="14865" width="10.875" style="283" customWidth="1"/>
    <col min="14866" max="14866" width="11.125" style="283" customWidth="1"/>
    <col min="14867" max="14867" width="30.5" style="283" customWidth="1"/>
    <col min="14868" max="14868" width="12.125" style="283"/>
    <col min="14869" max="14869" width="20.375" style="283" bestFit="1" customWidth="1"/>
    <col min="14870" max="15107" width="12.125" style="283"/>
    <col min="15108" max="15108" width="7.875" style="283" customWidth="1"/>
    <col min="15109" max="15109" width="15.5" style="283" customWidth="1"/>
    <col min="15110" max="15110" width="33.875" style="283" customWidth="1"/>
    <col min="15111" max="15113" width="16.875" style="283" customWidth="1"/>
    <col min="15114" max="15121" width="10.875" style="283" customWidth="1"/>
    <col min="15122" max="15122" width="11.125" style="283" customWidth="1"/>
    <col min="15123" max="15123" width="30.5" style="283" customWidth="1"/>
    <col min="15124" max="15124" width="12.125" style="283"/>
    <col min="15125" max="15125" width="20.375" style="283" bestFit="1" customWidth="1"/>
    <col min="15126" max="15363" width="12.125" style="283"/>
    <col min="15364" max="15364" width="7.875" style="283" customWidth="1"/>
    <col min="15365" max="15365" width="15.5" style="283" customWidth="1"/>
    <col min="15366" max="15366" width="33.875" style="283" customWidth="1"/>
    <col min="15367" max="15369" width="16.875" style="283" customWidth="1"/>
    <col min="15370" max="15377" width="10.875" style="283" customWidth="1"/>
    <col min="15378" max="15378" width="11.125" style="283" customWidth="1"/>
    <col min="15379" max="15379" width="30.5" style="283" customWidth="1"/>
    <col min="15380" max="15380" width="12.125" style="283"/>
    <col min="15381" max="15381" width="20.375" style="283" bestFit="1" customWidth="1"/>
    <col min="15382" max="15619" width="12.125" style="283"/>
    <col min="15620" max="15620" width="7.875" style="283" customWidth="1"/>
    <col min="15621" max="15621" width="15.5" style="283" customWidth="1"/>
    <col min="15622" max="15622" width="33.875" style="283" customWidth="1"/>
    <col min="15623" max="15625" width="16.875" style="283" customWidth="1"/>
    <col min="15626" max="15633" width="10.875" style="283" customWidth="1"/>
    <col min="15634" max="15634" width="11.125" style="283" customWidth="1"/>
    <col min="15635" max="15635" width="30.5" style="283" customWidth="1"/>
    <col min="15636" max="15636" width="12.125" style="283"/>
    <col min="15637" max="15637" width="20.375" style="283" bestFit="1" customWidth="1"/>
    <col min="15638" max="15875" width="12.125" style="283"/>
    <col min="15876" max="15876" width="7.875" style="283" customWidth="1"/>
    <col min="15877" max="15877" width="15.5" style="283" customWidth="1"/>
    <col min="15878" max="15878" width="33.875" style="283" customWidth="1"/>
    <col min="15879" max="15881" width="16.875" style="283" customWidth="1"/>
    <col min="15882" max="15889" width="10.875" style="283" customWidth="1"/>
    <col min="15890" max="15890" width="11.125" style="283" customWidth="1"/>
    <col min="15891" max="15891" width="30.5" style="283" customWidth="1"/>
    <col min="15892" max="15892" width="12.125" style="283"/>
    <col min="15893" max="15893" width="20.375" style="283" bestFit="1" customWidth="1"/>
    <col min="15894" max="16131" width="12.125" style="283"/>
    <col min="16132" max="16132" width="7.875" style="283" customWidth="1"/>
    <col min="16133" max="16133" width="15.5" style="283" customWidth="1"/>
    <col min="16134" max="16134" width="33.875" style="283" customWidth="1"/>
    <col min="16135" max="16137" width="16.875" style="283" customWidth="1"/>
    <col min="16138" max="16145" width="10.875" style="283" customWidth="1"/>
    <col min="16146" max="16146" width="11.125" style="283" customWidth="1"/>
    <col min="16147" max="16147" width="30.5" style="283" customWidth="1"/>
    <col min="16148" max="16148" width="12.125" style="283"/>
    <col min="16149" max="16149" width="20.375" style="283" bestFit="1" customWidth="1"/>
    <col min="16150" max="16384" width="12.125" style="283"/>
  </cols>
  <sheetData>
    <row r="1" spans="1:21" ht="23.4">
      <c r="A1" s="393" t="s">
        <v>768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</row>
    <row r="2" spans="1:21" ht="23.4">
      <c r="A2" s="393" t="s">
        <v>748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298"/>
      <c r="R3" s="298"/>
    </row>
    <row r="4" spans="1:21" s="297" customFormat="1" ht="58.5" customHeight="1">
      <c r="A4" s="401" t="s">
        <v>749</v>
      </c>
      <c r="B4" s="401" t="s">
        <v>692</v>
      </c>
      <c r="C4" s="404" t="s">
        <v>0</v>
      </c>
      <c r="D4" s="401" t="s">
        <v>806</v>
      </c>
      <c r="E4" s="396" t="s">
        <v>463</v>
      </c>
      <c r="F4" s="396"/>
      <c r="G4" s="396"/>
      <c r="H4" s="396" t="s">
        <v>793</v>
      </c>
      <c r="I4" s="396"/>
      <c r="J4" s="396"/>
      <c r="K4" s="396"/>
      <c r="L4" s="396"/>
      <c r="M4" s="396"/>
      <c r="N4" s="396"/>
      <c r="O4" s="396"/>
      <c r="P4" s="396"/>
      <c r="Q4" s="397" t="s">
        <v>789</v>
      </c>
      <c r="R4" s="398"/>
      <c r="S4" s="398"/>
      <c r="T4" s="398"/>
      <c r="U4" s="399"/>
    </row>
    <row r="5" spans="1:21" s="285" customFormat="1" ht="83.25" customHeight="1">
      <c r="A5" s="403"/>
      <c r="B5" s="403"/>
      <c r="C5" s="402"/>
      <c r="D5" s="402"/>
      <c r="E5" s="306" t="s">
        <v>784</v>
      </c>
      <c r="F5" s="306" t="s">
        <v>785</v>
      </c>
      <c r="G5" s="311" t="s">
        <v>795</v>
      </c>
      <c r="H5" s="307" t="s">
        <v>770</v>
      </c>
      <c r="I5" s="307" t="s">
        <v>771</v>
      </c>
      <c r="J5" s="307" t="s">
        <v>772</v>
      </c>
      <c r="K5" s="307" t="s">
        <v>773</v>
      </c>
      <c r="L5" s="307" t="s">
        <v>774</v>
      </c>
      <c r="M5" s="307" t="s">
        <v>775</v>
      </c>
      <c r="N5" s="307" t="s">
        <v>776</v>
      </c>
      <c r="O5" s="309" t="s">
        <v>794</v>
      </c>
      <c r="P5" s="306" t="s">
        <v>1</v>
      </c>
      <c r="Q5" s="314" t="s">
        <v>800</v>
      </c>
      <c r="R5" s="314" t="s">
        <v>801</v>
      </c>
      <c r="S5" s="314" t="s">
        <v>788</v>
      </c>
      <c r="T5" s="308" t="s">
        <v>787</v>
      </c>
      <c r="U5" s="312" t="s">
        <v>790</v>
      </c>
    </row>
    <row r="6" spans="1:21" s="289" customFormat="1">
      <c r="A6" s="286"/>
      <c r="B6" s="287"/>
      <c r="C6" s="287"/>
      <c r="D6" s="287"/>
      <c r="E6" s="287"/>
      <c r="F6" s="287"/>
      <c r="G6" s="287"/>
      <c r="H6" s="288"/>
      <c r="I6" s="288"/>
      <c r="J6" s="288"/>
      <c r="K6" s="288"/>
      <c r="L6" s="288"/>
      <c r="M6" s="288"/>
      <c r="N6" s="288"/>
      <c r="O6" s="288"/>
      <c r="P6" s="287"/>
      <c r="Q6" s="292"/>
      <c r="R6" s="292"/>
      <c r="S6" s="292"/>
      <c r="T6" s="292"/>
      <c r="U6" s="292"/>
    </row>
    <row r="7" spans="1:21" s="289" customFormat="1">
      <c r="A7" s="291"/>
      <c r="B7" s="292"/>
      <c r="C7" s="293"/>
      <c r="D7" s="293"/>
      <c r="E7" s="293"/>
      <c r="F7" s="293"/>
      <c r="G7" s="293"/>
      <c r="H7" s="294"/>
      <c r="I7" s="294"/>
      <c r="J7" s="294"/>
      <c r="K7" s="294"/>
      <c r="L7" s="294"/>
      <c r="M7" s="294"/>
      <c r="N7" s="294"/>
      <c r="O7" s="294"/>
      <c r="P7" s="293"/>
      <c r="Q7" s="292"/>
      <c r="R7" s="292"/>
      <c r="S7" s="292"/>
      <c r="T7" s="292"/>
      <c r="U7" s="292"/>
    </row>
    <row r="8" spans="1:21" s="289" customFormat="1">
      <c r="A8" s="291"/>
      <c r="B8" s="292"/>
      <c r="C8" s="293"/>
      <c r="D8" s="293"/>
      <c r="E8" s="293"/>
      <c r="F8" s="293"/>
      <c r="G8" s="293"/>
      <c r="H8" s="294"/>
      <c r="I8" s="294"/>
      <c r="J8" s="294"/>
      <c r="K8" s="294"/>
      <c r="L8" s="294"/>
      <c r="M8" s="294"/>
      <c r="N8" s="294"/>
      <c r="O8" s="294"/>
      <c r="P8" s="293"/>
      <c r="Q8" s="292"/>
      <c r="R8" s="292"/>
      <c r="S8" s="292"/>
      <c r="T8" s="292"/>
      <c r="U8" s="292"/>
    </row>
    <row r="9" spans="1:21" s="289" customFormat="1">
      <c r="A9" s="291"/>
      <c r="B9" s="292"/>
      <c r="C9" s="292"/>
      <c r="D9" s="292"/>
      <c r="E9" s="292"/>
      <c r="F9" s="292"/>
      <c r="G9" s="292"/>
      <c r="H9" s="294"/>
      <c r="I9" s="294"/>
      <c r="J9" s="294"/>
      <c r="K9" s="294"/>
      <c r="L9" s="294"/>
      <c r="M9" s="294"/>
      <c r="N9" s="294"/>
      <c r="O9" s="294"/>
      <c r="P9" s="292"/>
      <c r="Q9" s="292"/>
      <c r="R9" s="292"/>
      <c r="S9" s="292"/>
      <c r="T9" s="292"/>
      <c r="U9" s="292"/>
    </row>
    <row r="10" spans="1:21" s="289" customFormat="1">
      <c r="A10" s="291"/>
      <c r="B10" s="292"/>
      <c r="C10" s="292"/>
      <c r="D10" s="292"/>
      <c r="E10" s="292"/>
      <c r="F10" s="292"/>
      <c r="G10" s="292"/>
      <c r="H10" s="294"/>
      <c r="I10" s="294"/>
      <c r="J10" s="294"/>
      <c r="K10" s="294"/>
      <c r="L10" s="294"/>
      <c r="M10" s="294"/>
      <c r="N10" s="294"/>
      <c r="O10" s="294"/>
      <c r="P10" s="292"/>
      <c r="Q10" s="292"/>
      <c r="R10" s="292"/>
      <c r="S10" s="292"/>
      <c r="T10" s="292"/>
      <c r="U10" s="292"/>
    </row>
    <row r="11" spans="1:21" s="289" customFormat="1">
      <c r="A11" s="291"/>
      <c r="B11" s="292"/>
      <c r="C11" s="292"/>
      <c r="D11" s="292"/>
      <c r="E11" s="292"/>
      <c r="F11" s="292"/>
      <c r="G11" s="292"/>
      <c r="H11" s="294"/>
      <c r="I11" s="294"/>
      <c r="J11" s="294"/>
      <c r="K11" s="294"/>
      <c r="L11" s="294"/>
      <c r="M11" s="294"/>
      <c r="N11" s="294"/>
      <c r="O11" s="294"/>
      <c r="P11" s="292"/>
      <c r="Q11" s="292"/>
      <c r="R11" s="292"/>
      <c r="S11" s="292"/>
      <c r="T11" s="292"/>
      <c r="U11" s="292"/>
    </row>
    <row r="12" spans="1:21" s="289" customFormat="1">
      <c r="A12" s="291"/>
      <c r="B12" s="292"/>
      <c r="C12" s="292"/>
      <c r="D12" s="292"/>
      <c r="E12" s="292"/>
      <c r="F12" s="292"/>
      <c r="G12" s="292"/>
      <c r="H12" s="294"/>
      <c r="I12" s="294"/>
      <c r="J12" s="294"/>
      <c r="K12" s="294"/>
      <c r="L12" s="294"/>
      <c r="M12" s="294"/>
      <c r="N12" s="294"/>
      <c r="O12" s="294"/>
      <c r="P12" s="292"/>
      <c r="Q12" s="292"/>
      <c r="R12" s="292"/>
      <c r="S12" s="292"/>
      <c r="T12" s="292"/>
      <c r="U12" s="292"/>
    </row>
    <row r="13" spans="1:21" s="289" customFormat="1">
      <c r="A13" s="291"/>
      <c r="B13" s="292"/>
      <c r="C13" s="292"/>
      <c r="D13" s="292"/>
      <c r="E13" s="292"/>
      <c r="F13" s="292"/>
      <c r="G13" s="292"/>
      <c r="H13" s="294"/>
      <c r="I13" s="294"/>
      <c r="J13" s="294"/>
      <c r="K13" s="294"/>
      <c r="L13" s="294"/>
      <c r="M13" s="294"/>
      <c r="N13" s="294"/>
      <c r="O13" s="294"/>
      <c r="P13" s="292"/>
      <c r="Q13" s="292"/>
      <c r="R13" s="292"/>
      <c r="S13" s="292"/>
      <c r="T13" s="292"/>
      <c r="U13" s="292"/>
    </row>
    <row r="14" spans="1:21" s="289" customFormat="1">
      <c r="A14" s="291"/>
      <c r="B14" s="292"/>
      <c r="C14" s="292"/>
      <c r="D14" s="292"/>
      <c r="E14" s="292"/>
      <c r="F14" s="292"/>
      <c r="G14" s="292"/>
      <c r="H14" s="294"/>
      <c r="I14" s="294"/>
      <c r="J14" s="294"/>
      <c r="K14" s="294"/>
      <c r="L14" s="294"/>
      <c r="M14" s="294"/>
      <c r="N14" s="294"/>
      <c r="O14" s="294"/>
      <c r="P14" s="292"/>
      <c r="Q14" s="292"/>
      <c r="R14" s="292"/>
      <c r="S14" s="292"/>
      <c r="T14" s="292"/>
      <c r="U14" s="292"/>
    </row>
    <row r="15" spans="1:21" s="289" customFormat="1">
      <c r="A15" s="291"/>
      <c r="B15" s="292"/>
      <c r="C15" s="292"/>
      <c r="D15" s="292"/>
      <c r="E15" s="292"/>
      <c r="F15" s="292"/>
      <c r="G15" s="292"/>
      <c r="H15" s="294"/>
      <c r="I15" s="294"/>
      <c r="J15" s="294"/>
      <c r="K15" s="294"/>
      <c r="L15" s="294"/>
      <c r="M15" s="294"/>
      <c r="N15" s="294"/>
      <c r="O15" s="294"/>
      <c r="P15" s="292"/>
      <c r="Q15" s="292"/>
      <c r="R15" s="292"/>
      <c r="S15" s="292"/>
      <c r="T15" s="292"/>
      <c r="U15" s="292"/>
    </row>
    <row r="16" spans="1:21" s="289" customFormat="1">
      <c r="A16" s="291"/>
      <c r="B16" s="292"/>
      <c r="C16" s="292"/>
      <c r="D16" s="292"/>
      <c r="E16" s="292"/>
      <c r="F16" s="292"/>
      <c r="G16" s="292"/>
      <c r="H16" s="294"/>
      <c r="I16" s="294"/>
      <c r="J16" s="294"/>
      <c r="K16" s="294"/>
      <c r="L16" s="294"/>
      <c r="M16" s="294"/>
      <c r="N16" s="294"/>
      <c r="O16" s="294"/>
      <c r="P16" s="292"/>
      <c r="Q16" s="292"/>
      <c r="R16" s="292"/>
      <c r="S16" s="292"/>
      <c r="T16" s="292"/>
      <c r="U16" s="292"/>
    </row>
    <row r="17" spans="1:21" s="289" customFormat="1">
      <c r="A17" s="291"/>
      <c r="B17" s="292"/>
      <c r="C17" s="292"/>
      <c r="D17" s="292"/>
      <c r="E17" s="292"/>
      <c r="F17" s="292"/>
      <c r="G17" s="292"/>
      <c r="H17" s="294"/>
      <c r="I17" s="294"/>
      <c r="J17" s="294"/>
      <c r="K17" s="294"/>
      <c r="L17" s="294"/>
      <c r="M17" s="294"/>
      <c r="N17" s="294"/>
      <c r="O17" s="294"/>
      <c r="P17" s="292"/>
      <c r="Q17" s="292"/>
      <c r="R17" s="292"/>
      <c r="S17" s="292"/>
      <c r="T17" s="292"/>
      <c r="U17" s="292"/>
    </row>
    <row r="18" spans="1:21" s="289" customFormat="1">
      <c r="A18" s="291"/>
      <c r="B18" s="292"/>
      <c r="C18" s="292"/>
      <c r="D18" s="292"/>
      <c r="E18" s="292"/>
      <c r="F18" s="292"/>
      <c r="G18" s="292"/>
      <c r="H18" s="294"/>
      <c r="I18" s="294"/>
      <c r="J18" s="294"/>
      <c r="K18" s="294"/>
      <c r="L18" s="294"/>
      <c r="M18" s="294"/>
      <c r="N18" s="294"/>
      <c r="O18" s="294"/>
      <c r="P18" s="292"/>
      <c r="Q18" s="292"/>
      <c r="R18" s="292"/>
      <c r="S18" s="292"/>
      <c r="T18" s="292"/>
      <c r="U18" s="292"/>
    </row>
    <row r="19" spans="1:21" s="289" customFormat="1">
      <c r="A19" s="291"/>
      <c r="B19" s="292"/>
      <c r="C19" s="292"/>
      <c r="D19" s="292"/>
      <c r="E19" s="292"/>
      <c r="F19" s="292"/>
      <c r="G19" s="292"/>
      <c r="H19" s="294"/>
      <c r="I19" s="294"/>
      <c r="J19" s="294"/>
      <c r="K19" s="294"/>
      <c r="L19" s="294"/>
      <c r="M19" s="294"/>
      <c r="N19" s="294"/>
      <c r="O19" s="294"/>
      <c r="P19" s="292"/>
      <c r="Q19" s="292"/>
      <c r="R19" s="292"/>
      <c r="S19" s="292"/>
      <c r="T19" s="292"/>
      <c r="U19" s="292"/>
    </row>
    <row r="20" spans="1:21" s="289" customFormat="1">
      <c r="A20" s="299" t="s">
        <v>478</v>
      </c>
      <c r="B20" s="295"/>
      <c r="C20" s="295"/>
      <c r="D20" s="295"/>
      <c r="E20" s="295"/>
      <c r="F20" s="295"/>
      <c r="G20" s="295"/>
      <c r="H20" s="296"/>
      <c r="I20" s="296"/>
      <c r="J20" s="296"/>
      <c r="K20" s="296"/>
      <c r="L20" s="296"/>
      <c r="M20" s="296"/>
      <c r="N20" s="296"/>
      <c r="O20" s="296"/>
      <c r="P20" s="295"/>
      <c r="Q20" s="295"/>
      <c r="R20" s="295"/>
      <c r="U20" s="290"/>
    </row>
    <row r="21" spans="1:21" s="289" customFormat="1">
      <c r="A21" s="400" t="s">
        <v>796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  <row r="22" spans="1:21" ht="21" customHeight="1">
      <c r="A22" s="392" t="s">
        <v>807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</row>
    <row r="23" spans="1:21">
      <c r="A23" s="392" t="s">
        <v>802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</row>
    <row r="24" spans="1:21" ht="42.75" customHeight="1">
      <c r="A24" s="392" t="s">
        <v>803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</row>
    <row r="25" spans="1:21">
      <c r="A25" s="392" t="s">
        <v>804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</row>
    <row r="26" spans="1:21">
      <c r="A26" s="392" t="s">
        <v>805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</row>
  </sheetData>
  <mergeCells count="15">
    <mergeCell ref="A26:U26"/>
    <mergeCell ref="A25:U25"/>
    <mergeCell ref="A1:U1"/>
    <mergeCell ref="A2:U2"/>
    <mergeCell ref="Q4:U4"/>
    <mergeCell ref="A4:A5"/>
    <mergeCell ref="B4:B5"/>
    <mergeCell ref="C4:C5"/>
    <mergeCell ref="E4:G4"/>
    <mergeCell ref="H4:P4"/>
    <mergeCell ref="A21:U21"/>
    <mergeCell ref="A22:U22"/>
    <mergeCell ref="A23:U23"/>
    <mergeCell ref="A24:U24"/>
    <mergeCell ref="D4:D5"/>
  </mergeCells>
  <printOptions horizontalCentered="1"/>
  <pageMargins left="0.35433070866141736" right="0.11811023622047245" top="0.94488188976377963" bottom="0.35433070866141736" header="0.31496062992125984" footer="0.31496062992125984"/>
  <pageSetup paperSize="221" scale="62" orientation="landscape" r:id="rId1"/>
  <headerFooter>
    <oddHeader>&amp;R&amp;"TH Sarabun PSK,ธรรมดา"&amp;18แบบฟอร์ม 1 (21/23)
&amp;"TH Sarabun PSK,ตัวหนา"&amp;20(เริ่มดำเนินการปีงบประมาณ 2564)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view="pageBreakPreview" topLeftCell="A13" zoomScaleSheetLayoutView="100" workbookViewId="0">
      <selection activeCell="H35" sqref="H35"/>
    </sheetView>
  </sheetViews>
  <sheetFormatPr defaultColWidth="9.375" defaultRowHeight="18"/>
  <cols>
    <col min="1" max="1" width="16.375" style="2" customWidth="1"/>
    <col min="2" max="2" width="19.125" style="2" customWidth="1"/>
    <col min="3" max="3" width="26.5" style="2" customWidth="1"/>
    <col min="4" max="4" width="16.125" style="2" customWidth="1"/>
    <col min="5" max="5" width="29.625" style="2" customWidth="1"/>
    <col min="6" max="6" width="28.375" style="2" customWidth="1"/>
    <col min="7" max="7" width="27.125" style="2" customWidth="1"/>
    <col min="8" max="8" width="21.5" style="2" customWidth="1"/>
    <col min="9" max="16384" width="9.375" style="2"/>
  </cols>
  <sheetData>
    <row r="1" spans="1:8" ht="21">
      <c r="A1" s="338" t="s">
        <v>483</v>
      </c>
      <c r="B1" s="338"/>
      <c r="C1" s="338"/>
      <c r="D1" s="338"/>
      <c r="E1" s="338"/>
      <c r="F1" s="338"/>
      <c r="G1" s="338"/>
      <c r="H1" s="338"/>
    </row>
    <row r="2" spans="1:8" ht="21">
      <c r="A2" s="338" t="s">
        <v>699</v>
      </c>
      <c r="B2" s="338"/>
      <c r="C2" s="338"/>
      <c r="D2" s="338"/>
      <c r="E2" s="338"/>
      <c r="F2" s="338"/>
      <c r="G2" s="338"/>
      <c r="H2" s="338"/>
    </row>
    <row r="3" spans="1:8" ht="21">
      <c r="A3" s="335" t="s">
        <v>643</v>
      </c>
      <c r="B3" s="335"/>
      <c r="C3" s="335"/>
      <c r="D3" s="335"/>
      <c r="E3" s="335"/>
      <c r="F3" s="335"/>
      <c r="G3" s="335"/>
      <c r="H3" s="335"/>
    </row>
    <row r="4" spans="1:8">
      <c r="C4" s="30"/>
      <c r="D4" s="30"/>
      <c r="E4" s="30"/>
      <c r="F4" s="30"/>
      <c r="G4" s="30"/>
    </row>
    <row r="5" spans="1:8" s="59" customFormat="1" ht="21" customHeight="1">
      <c r="A5" s="60" t="s">
        <v>499</v>
      </c>
      <c r="B5" s="60" t="s">
        <v>498</v>
      </c>
      <c r="C5" s="239" t="s">
        <v>692</v>
      </c>
      <c r="D5" s="60" t="s">
        <v>32</v>
      </c>
      <c r="E5" s="241" t="s">
        <v>703</v>
      </c>
      <c r="F5" s="405" t="s">
        <v>693</v>
      </c>
      <c r="G5" s="406"/>
      <c r="H5" s="60" t="s">
        <v>500</v>
      </c>
    </row>
    <row r="6" spans="1:8" s="59" customFormat="1">
      <c r="A6" s="61"/>
      <c r="B6" s="61"/>
      <c r="C6" s="61"/>
      <c r="D6" s="61"/>
      <c r="E6" s="61" t="s">
        <v>511</v>
      </c>
      <c r="F6" s="242" t="s">
        <v>694</v>
      </c>
      <c r="G6" s="242" t="s">
        <v>704</v>
      </c>
      <c r="H6" s="61"/>
    </row>
    <row r="7" spans="1:8">
      <c r="A7" s="65" t="s">
        <v>503</v>
      </c>
      <c r="B7" s="65" t="s">
        <v>504</v>
      </c>
      <c r="C7" s="65" t="s">
        <v>505</v>
      </c>
      <c r="D7" s="65" t="s">
        <v>506</v>
      </c>
      <c r="E7" s="65" t="s">
        <v>507</v>
      </c>
      <c r="F7" s="240" t="s">
        <v>508</v>
      </c>
      <c r="G7" s="65" t="s">
        <v>509</v>
      </c>
      <c r="H7" s="65" t="s">
        <v>510</v>
      </c>
    </row>
    <row r="8" spans="1:8">
      <c r="A8" s="34"/>
      <c r="B8" s="34"/>
      <c r="C8" s="34"/>
      <c r="D8" s="34"/>
      <c r="E8" s="34"/>
      <c r="F8" s="34"/>
      <c r="G8" s="34"/>
      <c r="H8" s="34"/>
    </row>
    <row r="9" spans="1:8">
      <c r="A9" s="36"/>
      <c r="B9" s="36"/>
      <c r="C9" s="36"/>
      <c r="D9" s="36"/>
      <c r="E9" s="36"/>
      <c r="F9" s="36"/>
      <c r="G9" s="36"/>
      <c r="H9" s="36"/>
    </row>
    <row r="10" spans="1:8">
      <c r="A10" s="36"/>
      <c r="B10" s="36"/>
      <c r="C10" s="36"/>
      <c r="D10" s="36"/>
      <c r="E10" s="36"/>
      <c r="F10" s="36"/>
      <c r="G10" s="36"/>
      <c r="H10" s="36"/>
    </row>
    <row r="11" spans="1:8">
      <c r="A11" s="36"/>
      <c r="B11" s="36"/>
      <c r="C11" s="36"/>
      <c r="D11" s="36"/>
      <c r="E11" s="36"/>
      <c r="F11" s="36"/>
      <c r="G11" s="36"/>
      <c r="H11" s="36"/>
    </row>
    <row r="12" spans="1:8">
      <c r="A12" s="36"/>
      <c r="B12" s="36"/>
      <c r="C12" s="36"/>
      <c r="D12" s="36"/>
      <c r="E12" s="36"/>
      <c r="F12" s="36"/>
      <c r="G12" s="36"/>
      <c r="H12" s="36"/>
    </row>
    <row r="13" spans="1:8">
      <c r="A13" s="36"/>
      <c r="B13" s="36"/>
      <c r="C13" s="36"/>
      <c r="D13" s="36"/>
      <c r="E13" s="36"/>
      <c r="F13" s="36"/>
      <c r="G13" s="36"/>
      <c r="H13" s="36"/>
    </row>
    <row r="14" spans="1:8">
      <c r="A14" s="36"/>
      <c r="B14" s="36"/>
      <c r="C14" s="36"/>
      <c r="D14" s="36"/>
      <c r="E14" s="36"/>
      <c r="F14" s="36"/>
      <c r="G14" s="36"/>
      <c r="H14" s="36"/>
    </row>
    <row r="15" spans="1:8">
      <c r="A15" s="36"/>
      <c r="B15" s="36"/>
      <c r="C15" s="36"/>
      <c r="D15" s="36"/>
      <c r="E15" s="36"/>
      <c r="F15" s="36"/>
      <c r="G15" s="36"/>
      <c r="H15" s="36"/>
    </row>
    <row r="16" spans="1:8">
      <c r="A16" s="36"/>
      <c r="B16" s="36"/>
      <c r="C16" s="36"/>
      <c r="D16" s="36"/>
      <c r="E16" s="36"/>
      <c r="F16" s="36"/>
      <c r="G16" s="36"/>
      <c r="H16" s="36"/>
    </row>
    <row r="17" spans="1:11">
      <c r="A17" s="36"/>
      <c r="B17" s="36"/>
      <c r="C17" s="36"/>
      <c r="D17" s="36"/>
      <c r="E17" s="36"/>
      <c r="F17" s="36"/>
      <c r="G17" s="36"/>
      <c r="H17" s="36"/>
    </row>
    <row r="18" spans="1:11">
      <c r="A18" s="36"/>
      <c r="B18" s="36"/>
      <c r="C18" s="36"/>
      <c r="D18" s="36"/>
      <c r="E18" s="36"/>
      <c r="F18" s="36"/>
      <c r="G18" s="36"/>
      <c r="H18" s="36"/>
    </row>
    <row r="19" spans="1:11">
      <c r="A19" s="38"/>
      <c r="B19" s="38"/>
      <c r="C19" s="38"/>
      <c r="D19" s="38"/>
      <c r="E19" s="38"/>
      <c r="F19" s="38"/>
      <c r="G19" s="38"/>
      <c r="H19" s="38"/>
    </row>
    <row r="20" spans="1:11">
      <c r="C20" s="30"/>
      <c r="D20" s="30"/>
      <c r="E20" s="30"/>
      <c r="F20" s="30"/>
      <c r="G20" s="30"/>
    </row>
    <row r="21" spans="1:11" s="1" customFormat="1" ht="21">
      <c r="A21" s="303" t="s">
        <v>777</v>
      </c>
      <c r="D21" s="124"/>
      <c r="E21" s="124"/>
      <c r="F21" s="124"/>
      <c r="G21" s="124"/>
    </row>
    <row r="22" spans="1:11" s="1" customFormat="1" ht="21">
      <c r="A22" s="303"/>
      <c r="D22" s="124"/>
      <c r="E22" s="124"/>
      <c r="F22" s="124"/>
      <c r="G22" s="124"/>
    </row>
    <row r="23" spans="1:11" ht="22.5" customHeight="1">
      <c r="A23" s="2" t="s">
        <v>501</v>
      </c>
    </row>
    <row r="24" spans="1:11">
      <c r="A24" s="2" t="s">
        <v>778</v>
      </c>
      <c r="D24" s="2" t="s">
        <v>782</v>
      </c>
      <c r="E24" s="30"/>
      <c r="F24" s="30"/>
      <c r="G24" s="2" t="s">
        <v>786</v>
      </c>
      <c r="H24" s="30"/>
      <c r="I24" s="30"/>
      <c r="K24" s="30"/>
    </row>
    <row r="25" spans="1:11">
      <c r="A25" s="2" t="s">
        <v>780</v>
      </c>
      <c r="D25" s="2" t="s">
        <v>780</v>
      </c>
      <c r="G25" s="2" t="s">
        <v>780</v>
      </c>
    </row>
    <row r="26" spans="1:11">
      <c r="A26" s="2" t="s">
        <v>779</v>
      </c>
      <c r="D26" s="2" t="s">
        <v>779</v>
      </c>
      <c r="G26" s="2" t="s">
        <v>779</v>
      </c>
    </row>
    <row r="27" spans="1:11">
      <c r="A27" s="2" t="s">
        <v>781</v>
      </c>
      <c r="D27" s="2" t="s">
        <v>781</v>
      </c>
      <c r="G27" s="2" t="s">
        <v>781</v>
      </c>
    </row>
  </sheetData>
  <mergeCells count="4">
    <mergeCell ref="A1:H1"/>
    <mergeCell ref="A2:H2"/>
    <mergeCell ref="A3:H3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&amp;R&amp;"TH SarabunPSK,ธรรมดา"&amp;16แบบฟอร์ม 1 (22/23)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8"/>
  <sheetViews>
    <sheetView view="pageBreakPreview" zoomScale="85" zoomScaleSheetLayoutView="85" workbookViewId="0">
      <selection activeCell="J8" sqref="J8"/>
    </sheetView>
  </sheetViews>
  <sheetFormatPr defaultColWidth="9.375" defaultRowHeight="18"/>
  <cols>
    <col min="1" max="1" width="25" style="30" customWidth="1"/>
    <col min="2" max="13" width="12.875" style="30" customWidth="1"/>
    <col min="14" max="14" width="12.875" style="40" customWidth="1"/>
    <col min="15" max="16384" width="9.375" style="30"/>
  </cols>
  <sheetData>
    <row r="1" spans="1:14" ht="2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21">
      <c r="A2" s="338" t="s">
        <v>699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1">
      <c r="A3" s="335" t="s">
        <v>644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5" spans="1:14" ht="19.5" customHeight="1">
      <c r="A5" s="331" t="s">
        <v>498</v>
      </c>
      <c r="B5" s="405" t="s">
        <v>502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6"/>
    </row>
    <row r="6" spans="1:14" ht="27.75" customHeight="1">
      <c r="A6" s="332"/>
      <c r="B6" s="211">
        <v>23285</v>
      </c>
      <c r="C6" s="211">
        <v>23316</v>
      </c>
      <c r="D6" s="211">
        <v>23346</v>
      </c>
      <c r="E6" s="211">
        <v>23377</v>
      </c>
      <c r="F6" s="211">
        <v>23408</v>
      </c>
      <c r="G6" s="211">
        <v>23437</v>
      </c>
      <c r="H6" s="211">
        <v>23468</v>
      </c>
      <c r="I6" s="211">
        <v>23498</v>
      </c>
      <c r="J6" s="211">
        <v>23529</v>
      </c>
      <c r="K6" s="211">
        <v>23559</v>
      </c>
      <c r="L6" s="211">
        <v>23590</v>
      </c>
      <c r="M6" s="211">
        <v>23621</v>
      </c>
      <c r="N6" s="45" t="s">
        <v>1</v>
      </c>
    </row>
    <row r="7" spans="1:1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62"/>
    </row>
    <row r="8" spans="1:1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63"/>
    </row>
    <row r="9" spans="1:1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63"/>
    </row>
    <row r="10" spans="1:1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63"/>
    </row>
    <row r="11" spans="1:1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63"/>
    </row>
    <row r="12" spans="1:1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63"/>
    </row>
    <row r="13" spans="1:1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63"/>
    </row>
    <row r="14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63"/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63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63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63"/>
    </row>
    <row r="18" spans="1: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63"/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4"/>
    </row>
    <row r="22" spans="1:14" s="66" customFormat="1" ht="23.4">
      <c r="A22" s="66" t="s">
        <v>762</v>
      </c>
      <c r="N22" s="67"/>
    </row>
    <row r="25" spans="1:14">
      <c r="A25" s="2" t="s">
        <v>778</v>
      </c>
      <c r="F25" s="2" t="s">
        <v>782</v>
      </c>
      <c r="L25" s="2" t="s">
        <v>786</v>
      </c>
    </row>
    <row r="26" spans="1:14">
      <c r="A26" s="2" t="s">
        <v>780</v>
      </c>
      <c r="F26" s="2" t="s">
        <v>780</v>
      </c>
      <c r="L26" s="2" t="s">
        <v>780</v>
      </c>
    </row>
    <row r="27" spans="1:14">
      <c r="A27" s="2" t="s">
        <v>779</v>
      </c>
      <c r="F27" s="2" t="s">
        <v>779</v>
      </c>
      <c r="L27" s="2" t="s">
        <v>779</v>
      </c>
    </row>
    <row r="28" spans="1:14">
      <c r="A28" s="2" t="s">
        <v>781</v>
      </c>
      <c r="F28" s="2" t="s">
        <v>781</v>
      </c>
      <c r="L28" s="2" t="s">
        <v>781</v>
      </c>
    </row>
  </sheetData>
  <mergeCells count="5">
    <mergeCell ref="A1:N1"/>
    <mergeCell ref="A2:N2"/>
    <mergeCell ref="A3:N3"/>
    <mergeCell ref="B5:N5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221" scale="82" orientation="landscape" r:id="rId1"/>
  <headerFooter>
    <oddHeader>&amp;R&amp;"TH SarabunPSK,ธรรมดา"&amp;16แบบฟอร์ม 1 (23/23)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9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view="pageBreakPreview" zoomScale="85" zoomScaleSheetLayoutView="85" workbookViewId="0">
      <selection activeCell="D10" sqref="D10"/>
    </sheetView>
  </sheetViews>
  <sheetFormatPr defaultColWidth="9.375" defaultRowHeight="18"/>
  <cols>
    <col min="1" max="1" width="32" style="30" customWidth="1"/>
    <col min="2" max="2" width="32.125" style="30" customWidth="1"/>
    <col min="3" max="3" width="25.5" style="30" customWidth="1"/>
    <col min="4" max="4" width="21.125" style="30" customWidth="1"/>
    <col min="5" max="5" width="20.125" style="30" customWidth="1"/>
    <col min="6" max="6" width="26" style="30" customWidth="1"/>
    <col min="7" max="16384" width="9.375" style="30"/>
  </cols>
  <sheetData>
    <row r="1" spans="1:6" ht="21">
      <c r="A1" s="338" t="s">
        <v>483</v>
      </c>
      <c r="B1" s="338"/>
      <c r="C1" s="338"/>
      <c r="D1" s="338"/>
      <c r="E1" s="338"/>
      <c r="F1" s="338"/>
    </row>
    <row r="2" spans="1:6" ht="21">
      <c r="A2" s="338" t="s">
        <v>699</v>
      </c>
      <c r="B2" s="338"/>
      <c r="C2" s="338"/>
      <c r="D2" s="338"/>
      <c r="E2" s="338"/>
      <c r="F2" s="338"/>
    </row>
    <row r="3" spans="1:6" ht="21">
      <c r="A3" s="191"/>
      <c r="B3" s="191"/>
      <c r="C3" s="191"/>
      <c r="D3" s="191"/>
      <c r="E3" s="191"/>
      <c r="F3" s="191"/>
    </row>
    <row r="4" spans="1:6" ht="21">
      <c r="A4" s="335" t="s">
        <v>595</v>
      </c>
      <c r="B4" s="335"/>
      <c r="C4" s="335"/>
      <c r="D4" s="335"/>
      <c r="E4" s="335"/>
      <c r="F4" s="335"/>
    </row>
    <row r="5" spans="1:6" ht="21.75" customHeight="1"/>
    <row r="6" spans="1:6" s="40" customFormat="1" ht="24.9" customHeight="1">
      <c r="A6" s="331" t="s">
        <v>482</v>
      </c>
      <c r="B6" s="331" t="s">
        <v>596</v>
      </c>
      <c r="C6" s="331" t="s">
        <v>463</v>
      </c>
      <c r="D6" s="333" t="s">
        <v>461</v>
      </c>
      <c r="E6" s="334"/>
      <c r="F6" s="336" t="s">
        <v>478</v>
      </c>
    </row>
    <row r="7" spans="1:6" s="40" customFormat="1" ht="24.9" customHeight="1">
      <c r="A7" s="332"/>
      <c r="B7" s="332"/>
      <c r="C7" s="332"/>
      <c r="D7" s="192" t="s">
        <v>597</v>
      </c>
      <c r="E7" s="192" t="s">
        <v>598</v>
      </c>
      <c r="F7" s="337"/>
    </row>
    <row r="8" spans="1:6" ht="24.9" customHeight="1">
      <c r="A8" s="36"/>
      <c r="B8" s="36"/>
      <c r="C8" s="36"/>
      <c r="D8" s="36"/>
      <c r="E8" s="36"/>
      <c r="F8" s="36"/>
    </row>
    <row r="9" spans="1:6" ht="24.9" customHeight="1">
      <c r="A9" s="36"/>
      <c r="B9" s="36"/>
      <c r="C9" s="36"/>
      <c r="D9" s="36"/>
      <c r="E9" s="36"/>
      <c r="F9" s="36"/>
    </row>
    <row r="10" spans="1:6" ht="24.9" customHeight="1">
      <c r="A10" s="36"/>
      <c r="B10" s="36"/>
      <c r="C10" s="36"/>
      <c r="D10" s="36"/>
      <c r="E10" s="36"/>
      <c r="F10" s="36"/>
    </row>
    <row r="11" spans="1:6" ht="24.9" customHeight="1">
      <c r="A11" s="36"/>
      <c r="B11" s="36"/>
      <c r="C11" s="36"/>
      <c r="D11" s="36"/>
      <c r="E11" s="36"/>
      <c r="F11" s="36"/>
    </row>
    <row r="12" spans="1:6" ht="24.9" customHeight="1">
      <c r="A12" s="36"/>
      <c r="B12" s="36"/>
      <c r="C12" s="36"/>
      <c r="D12" s="36"/>
      <c r="E12" s="36"/>
      <c r="F12" s="36"/>
    </row>
    <row r="13" spans="1:6" ht="24.9" customHeight="1">
      <c r="A13" s="38"/>
      <c r="B13" s="38"/>
      <c r="C13" s="38"/>
      <c r="D13" s="38"/>
      <c r="E13" s="38"/>
      <c r="F13" s="38"/>
    </row>
    <row r="16" spans="1:6" ht="21">
      <c r="A16" s="335" t="s">
        <v>599</v>
      </c>
      <c r="B16" s="335"/>
      <c r="C16" s="335"/>
      <c r="D16" s="335"/>
      <c r="E16" s="335"/>
      <c r="F16" s="335"/>
    </row>
    <row r="17" spans="1:6" ht="21.75" customHeight="1"/>
    <row r="18" spans="1:6" s="40" customFormat="1" ht="24.9" customHeight="1">
      <c r="A18" s="331" t="s">
        <v>482</v>
      </c>
      <c r="B18" s="331" t="s">
        <v>596</v>
      </c>
      <c r="C18" s="331" t="s">
        <v>463</v>
      </c>
      <c r="D18" s="333" t="s">
        <v>461</v>
      </c>
      <c r="E18" s="334"/>
      <c r="F18" s="336" t="s">
        <v>478</v>
      </c>
    </row>
    <row r="19" spans="1:6" s="40" customFormat="1" ht="24.9" customHeight="1">
      <c r="A19" s="332"/>
      <c r="B19" s="332"/>
      <c r="C19" s="332"/>
      <c r="D19" s="192" t="s">
        <v>597</v>
      </c>
      <c r="E19" s="192" t="s">
        <v>598</v>
      </c>
      <c r="F19" s="337"/>
    </row>
    <row r="20" spans="1:6" ht="24.9" customHeight="1">
      <c r="A20" s="36"/>
      <c r="B20" s="36"/>
      <c r="C20" s="36"/>
      <c r="D20" s="36"/>
      <c r="E20" s="36"/>
      <c r="F20" s="36"/>
    </row>
    <row r="21" spans="1:6" ht="24.9" customHeight="1">
      <c r="A21" s="36"/>
      <c r="B21" s="36"/>
      <c r="C21" s="36"/>
      <c r="D21" s="36"/>
      <c r="E21" s="36"/>
      <c r="F21" s="36"/>
    </row>
    <row r="22" spans="1:6" ht="24.9" customHeight="1">
      <c r="A22" s="36"/>
      <c r="B22" s="36"/>
      <c r="C22" s="36"/>
      <c r="D22" s="36"/>
      <c r="E22" s="36"/>
      <c r="F22" s="36"/>
    </row>
    <row r="23" spans="1:6" ht="24.9" customHeight="1">
      <c r="A23" s="36"/>
      <c r="B23" s="36"/>
      <c r="C23" s="36"/>
      <c r="D23" s="36"/>
      <c r="E23" s="36"/>
      <c r="F23" s="36"/>
    </row>
    <row r="24" spans="1:6" ht="24.9" customHeight="1">
      <c r="A24" s="36"/>
      <c r="B24" s="36"/>
      <c r="C24" s="36"/>
      <c r="D24" s="36"/>
      <c r="E24" s="36"/>
      <c r="F24" s="36"/>
    </row>
    <row r="25" spans="1:6" ht="24.9" customHeight="1">
      <c r="A25" s="38"/>
      <c r="B25" s="38"/>
      <c r="C25" s="38"/>
      <c r="D25" s="38"/>
      <c r="E25" s="38"/>
      <c r="F25" s="38"/>
    </row>
  </sheetData>
  <mergeCells count="14">
    <mergeCell ref="A1:F1"/>
    <mergeCell ref="A2:F2"/>
    <mergeCell ref="A4:F4"/>
    <mergeCell ref="A6:A7"/>
    <mergeCell ref="F6:F7"/>
    <mergeCell ref="B6:B7"/>
    <mergeCell ref="C6:C7"/>
    <mergeCell ref="D6:E6"/>
    <mergeCell ref="B18:B19"/>
    <mergeCell ref="C18:C19"/>
    <mergeCell ref="D18:E18"/>
    <mergeCell ref="A16:F16"/>
    <mergeCell ref="A18:A19"/>
    <mergeCell ref="F18:F19"/>
  </mergeCells>
  <printOptions horizontalCentered="1"/>
  <pageMargins left="0.51181102362204722" right="0.51181102362204722" top="0.39370078740157483" bottom="0.31496062992125984" header="0" footer="0"/>
  <pageSetup paperSize="9" scale="93" orientation="landscape" r:id="rId1"/>
  <headerFooter alignWithMargins="0">
    <oddHeader>&amp;Rแบบฟอร์ม 1 (3/23)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4"/>
  <sheetViews>
    <sheetView view="pageBreakPreview" topLeftCell="A10" zoomScaleNormal="60" zoomScaleSheetLayoutView="100" workbookViewId="0">
      <selection activeCell="D17" sqref="D17"/>
    </sheetView>
  </sheetViews>
  <sheetFormatPr defaultColWidth="9.375" defaultRowHeight="18"/>
  <cols>
    <col min="1" max="1" width="32.5" style="2" customWidth="1"/>
    <col min="2" max="2" width="24.625" style="2" customWidth="1"/>
    <col min="3" max="4" width="15.875" style="2" customWidth="1"/>
    <col min="5" max="5" width="18.875" style="2" bestFit="1" customWidth="1"/>
    <col min="6" max="7" width="15.875" style="2" customWidth="1"/>
    <col min="8" max="8" width="18.875" style="2" bestFit="1" customWidth="1"/>
    <col min="9" max="10" width="15.875" style="2" customWidth="1"/>
    <col min="11" max="11" width="18.875" style="2" bestFit="1" customWidth="1"/>
    <col min="12" max="16384" width="9.375" style="2"/>
  </cols>
  <sheetData>
    <row r="1" spans="1:15" ht="2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9"/>
      <c r="M1" s="39"/>
      <c r="N1" s="39"/>
      <c r="O1" s="39"/>
    </row>
    <row r="2" spans="1:15" ht="21">
      <c r="A2" s="338" t="s">
        <v>699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9"/>
      <c r="M2" s="39"/>
      <c r="N2" s="39"/>
      <c r="O2" s="39"/>
    </row>
    <row r="3" spans="1:15" ht="21">
      <c r="A3" s="188"/>
      <c r="B3" s="188"/>
      <c r="C3" s="234"/>
      <c r="D3" s="234"/>
      <c r="E3" s="234"/>
      <c r="F3" s="234"/>
      <c r="G3" s="234"/>
      <c r="H3" s="234"/>
      <c r="I3" s="188"/>
      <c r="J3" s="188"/>
      <c r="K3" s="188"/>
      <c r="L3" s="39"/>
      <c r="M3" s="39"/>
      <c r="N3" s="39"/>
      <c r="O3" s="39"/>
    </row>
    <row r="4" spans="1:15" ht="21">
      <c r="A4" s="335" t="s">
        <v>583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48"/>
      <c r="M4" s="48"/>
      <c r="N4" s="48"/>
      <c r="O4" s="48"/>
    </row>
    <row r="6" spans="1:15" ht="21" customHeight="1">
      <c r="A6" s="331" t="s">
        <v>482</v>
      </c>
      <c r="B6" s="331" t="s">
        <v>584</v>
      </c>
      <c r="C6" s="339" t="s">
        <v>685</v>
      </c>
      <c r="D6" s="340"/>
      <c r="E6" s="341"/>
      <c r="F6" s="339" t="s">
        <v>700</v>
      </c>
      <c r="G6" s="340"/>
      <c r="H6" s="341"/>
      <c r="I6" s="339" t="s">
        <v>701</v>
      </c>
      <c r="J6" s="340"/>
      <c r="K6" s="341"/>
    </row>
    <row r="7" spans="1:15" s="59" customFormat="1" ht="24.9" customHeight="1">
      <c r="A7" s="332"/>
      <c r="B7" s="332"/>
      <c r="C7" s="49" t="s">
        <v>494</v>
      </c>
      <c r="D7" s="49" t="s">
        <v>475</v>
      </c>
      <c r="E7" s="49" t="s">
        <v>495</v>
      </c>
      <c r="F7" s="49" t="s">
        <v>494</v>
      </c>
      <c r="G7" s="49" t="s">
        <v>475</v>
      </c>
      <c r="H7" s="49" t="s">
        <v>495</v>
      </c>
      <c r="I7" s="49" t="s">
        <v>494</v>
      </c>
      <c r="J7" s="49" t="s">
        <v>475</v>
      </c>
      <c r="K7" s="49" t="s">
        <v>495</v>
      </c>
    </row>
    <row r="8" spans="1:15" ht="24.9" customHeight="1">
      <c r="A8" s="50"/>
      <c r="B8" s="50"/>
      <c r="C8" s="51"/>
      <c r="D8" s="52"/>
      <c r="E8" s="51"/>
      <c r="F8" s="51"/>
      <c r="G8" s="52"/>
      <c r="H8" s="51"/>
      <c r="I8" s="51"/>
      <c r="J8" s="52"/>
      <c r="K8" s="51"/>
    </row>
    <row r="9" spans="1:15" ht="24.9" customHeight="1">
      <c r="A9" s="55"/>
      <c r="B9" s="55"/>
      <c r="C9" s="53"/>
      <c r="D9" s="54"/>
      <c r="E9" s="53"/>
      <c r="F9" s="53"/>
      <c r="G9" s="54"/>
      <c r="H9" s="53"/>
      <c r="I9" s="53"/>
      <c r="J9" s="54"/>
      <c r="K9" s="53"/>
    </row>
    <row r="10" spans="1:15" ht="24.9" customHeight="1">
      <c r="A10" s="56"/>
      <c r="B10" s="56"/>
      <c r="C10" s="57"/>
      <c r="D10" s="58"/>
      <c r="E10" s="57"/>
      <c r="F10" s="57"/>
      <c r="G10" s="58"/>
      <c r="H10" s="57"/>
      <c r="I10" s="57"/>
      <c r="J10" s="58"/>
      <c r="K10" s="57"/>
    </row>
    <row r="11" spans="1:15" ht="24.9" customHeight="1"/>
    <row r="12" spans="1:15" ht="21">
      <c r="A12" s="335" t="s">
        <v>585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48"/>
      <c r="M12" s="48"/>
      <c r="N12" s="48"/>
      <c r="O12" s="48"/>
    </row>
    <row r="13" spans="1:15" ht="2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48"/>
      <c r="M13" s="48"/>
      <c r="N13" s="48"/>
      <c r="O13" s="48"/>
    </row>
    <row r="14" spans="1:15">
      <c r="A14" s="331" t="s">
        <v>482</v>
      </c>
      <c r="B14" s="331" t="s">
        <v>584</v>
      </c>
      <c r="C14" s="339" t="s">
        <v>685</v>
      </c>
      <c r="D14" s="340"/>
      <c r="E14" s="341"/>
      <c r="F14" s="339" t="s">
        <v>700</v>
      </c>
      <c r="G14" s="340"/>
      <c r="H14" s="341"/>
      <c r="I14" s="339" t="s">
        <v>701</v>
      </c>
      <c r="J14" s="340"/>
      <c r="K14" s="341"/>
    </row>
    <row r="15" spans="1:15" s="59" customFormat="1" ht="24.9" customHeight="1">
      <c r="A15" s="332"/>
      <c r="B15" s="332"/>
      <c r="C15" s="49" t="s">
        <v>494</v>
      </c>
      <c r="D15" s="49" t="s">
        <v>475</v>
      </c>
      <c r="E15" s="49" t="s">
        <v>495</v>
      </c>
      <c r="F15" s="49" t="s">
        <v>494</v>
      </c>
      <c r="G15" s="49" t="s">
        <v>475</v>
      </c>
      <c r="H15" s="49" t="s">
        <v>495</v>
      </c>
      <c r="I15" s="49" t="s">
        <v>494</v>
      </c>
      <c r="J15" s="49" t="s">
        <v>475</v>
      </c>
      <c r="K15" s="49" t="s">
        <v>495</v>
      </c>
    </row>
    <row r="16" spans="1:15" ht="24.9" customHeight="1">
      <c r="A16" s="50"/>
      <c r="B16" s="50"/>
      <c r="C16" s="51"/>
      <c r="D16" s="52"/>
      <c r="E16" s="51"/>
      <c r="F16" s="51"/>
      <c r="G16" s="52"/>
      <c r="H16" s="51"/>
      <c r="I16" s="51"/>
      <c r="J16" s="52"/>
      <c r="K16" s="51"/>
    </row>
    <row r="17" spans="1:15" ht="24.9" customHeight="1">
      <c r="A17" s="55"/>
      <c r="B17" s="55"/>
      <c r="C17" s="53"/>
      <c r="D17" s="54"/>
      <c r="E17" s="53"/>
      <c r="F17" s="53"/>
      <c r="G17" s="54"/>
      <c r="H17" s="53"/>
      <c r="I17" s="53"/>
      <c r="J17" s="54"/>
      <c r="K17" s="53"/>
    </row>
    <row r="18" spans="1:15" ht="24.9" customHeight="1">
      <c r="A18" s="56"/>
      <c r="B18" s="56"/>
      <c r="C18" s="57"/>
      <c r="D18" s="58"/>
      <c r="E18" s="57"/>
      <c r="F18" s="57"/>
      <c r="G18" s="58"/>
      <c r="H18" s="57"/>
      <c r="I18" s="57"/>
      <c r="J18" s="58"/>
      <c r="K18" s="57"/>
    </row>
    <row r="20" spans="1:15" ht="21">
      <c r="A20" s="335" t="s">
        <v>586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48"/>
      <c r="M20" s="48"/>
      <c r="N20" s="48"/>
      <c r="O20" s="48"/>
    </row>
    <row r="21" spans="1:15" ht="2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48"/>
      <c r="M21" s="48"/>
      <c r="N21" s="48"/>
      <c r="O21" s="48"/>
    </row>
    <row r="22" spans="1:15">
      <c r="A22" s="331" t="s">
        <v>482</v>
      </c>
      <c r="B22" s="331" t="s">
        <v>584</v>
      </c>
      <c r="C22" s="339" t="s">
        <v>685</v>
      </c>
      <c r="D22" s="340"/>
      <c r="E22" s="341"/>
      <c r="F22" s="339" t="s">
        <v>700</v>
      </c>
      <c r="G22" s="340"/>
      <c r="H22" s="341"/>
      <c r="I22" s="339" t="s">
        <v>701</v>
      </c>
      <c r="J22" s="340"/>
      <c r="K22" s="341"/>
    </row>
    <row r="23" spans="1:15" s="59" customFormat="1" ht="24.9" customHeight="1">
      <c r="A23" s="332"/>
      <c r="B23" s="332"/>
      <c r="C23" s="49" t="s">
        <v>494</v>
      </c>
      <c r="D23" s="49" t="s">
        <v>475</v>
      </c>
      <c r="E23" s="49" t="s">
        <v>495</v>
      </c>
      <c r="F23" s="49" t="s">
        <v>494</v>
      </c>
      <c r="G23" s="49" t="s">
        <v>475</v>
      </c>
      <c r="H23" s="49" t="s">
        <v>495</v>
      </c>
      <c r="I23" s="49" t="s">
        <v>494</v>
      </c>
      <c r="J23" s="49" t="s">
        <v>475</v>
      </c>
      <c r="K23" s="49" t="s">
        <v>495</v>
      </c>
    </row>
    <row r="24" spans="1:15" ht="24.9" customHeight="1">
      <c r="A24" s="50"/>
      <c r="B24" s="50"/>
      <c r="C24" s="51"/>
      <c r="D24" s="52"/>
      <c r="E24" s="51"/>
      <c r="F24" s="51"/>
      <c r="G24" s="52"/>
      <c r="H24" s="51"/>
      <c r="I24" s="51"/>
      <c r="J24" s="52"/>
      <c r="K24" s="51"/>
    </row>
    <row r="25" spans="1:15" ht="24.9" customHeight="1">
      <c r="A25" s="55"/>
      <c r="B25" s="55"/>
      <c r="C25" s="53"/>
      <c r="D25" s="54"/>
      <c r="E25" s="53"/>
      <c r="F25" s="53"/>
      <c r="G25" s="54"/>
      <c r="H25" s="53"/>
      <c r="I25" s="53"/>
      <c r="J25" s="54"/>
      <c r="K25" s="53"/>
    </row>
    <row r="26" spans="1:15" ht="24.9" customHeight="1">
      <c r="A26" s="56"/>
      <c r="B26" s="56"/>
      <c r="C26" s="57"/>
      <c r="D26" s="58"/>
      <c r="E26" s="57"/>
      <c r="F26" s="57"/>
      <c r="G26" s="58"/>
      <c r="H26" s="57"/>
      <c r="I26" s="57"/>
      <c r="J26" s="58"/>
      <c r="K26" s="57"/>
    </row>
    <row r="28" spans="1:15" ht="21">
      <c r="A28" s="335" t="s">
        <v>587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48"/>
      <c r="M28" s="48"/>
      <c r="N28" s="48"/>
      <c r="O28" s="48"/>
    </row>
    <row r="29" spans="1:15" ht="2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48"/>
      <c r="M29" s="48"/>
      <c r="N29" s="48"/>
      <c r="O29" s="48"/>
    </row>
    <row r="30" spans="1:15">
      <c r="A30" s="331" t="s">
        <v>482</v>
      </c>
      <c r="B30" s="331" t="s">
        <v>584</v>
      </c>
      <c r="C30" s="339" t="s">
        <v>685</v>
      </c>
      <c r="D30" s="340"/>
      <c r="E30" s="341"/>
      <c r="F30" s="339" t="s">
        <v>700</v>
      </c>
      <c r="G30" s="340"/>
      <c r="H30" s="341"/>
      <c r="I30" s="339" t="s">
        <v>701</v>
      </c>
      <c r="J30" s="340"/>
      <c r="K30" s="341"/>
    </row>
    <row r="31" spans="1:15" s="59" customFormat="1" ht="24.9" customHeight="1">
      <c r="A31" s="332"/>
      <c r="B31" s="332"/>
      <c r="C31" s="49" t="s">
        <v>494</v>
      </c>
      <c r="D31" s="49" t="s">
        <v>475</v>
      </c>
      <c r="E31" s="49" t="s">
        <v>495</v>
      </c>
      <c r="F31" s="49" t="s">
        <v>494</v>
      </c>
      <c r="G31" s="49" t="s">
        <v>475</v>
      </c>
      <c r="H31" s="49" t="s">
        <v>495</v>
      </c>
      <c r="I31" s="49" t="s">
        <v>494</v>
      </c>
      <c r="J31" s="49" t="s">
        <v>475</v>
      </c>
      <c r="K31" s="49" t="s">
        <v>495</v>
      </c>
    </row>
    <row r="32" spans="1:15" ht="24.9" customHeight="1">
      <c r="A32" s="50"/>
      <c r="B32" s="50"/>
      <c r="C32" s="51"/>
      <c r="D32" s="52"/>
      <c r="E32" s="51"/>
      <c r="F32" s="51"/>
      <c r="G32" s="52"/>
      <c r="H32" s="51"/>
      <c r="I32" s="51"/>
      <c r="J32" s="52"/>
      <c r="K32" s="51"/>
    </row>
    <row r="33" spans="1:11" ht="24.9" customHeight="1">
      <c r="A33" s="55"/>
      <c r="B33" s="55"/>
      <c r="C33" s="53"/>
      <c r="D33" s="54"/>
      <c r="E33" s="53"/>
      <c r="F33" s="53"/>
      <c r="G33" s="54"/>
      <c r="H33" s="53"/>
      <c r="I33" s="53"/>
      <c r="J33" s="54"/>
      <c r="K33" s="53"/>
    </row>
    <row r="34" spans="1:11" ht="24.9" customHeight="1">
      <c r="A34" s="56"/>
      <c r="B34" s="56"/>
      <c r="C34" s="57"/>
      <c r="D34" s="58"/>
      <c r="E34" s="57"/>
      <c r="F34" s="57"/>
      <c r="G34" s="58"/>
      <c r="H34" s="57"/>
      <c r="I34" s="57"/>
      <c r="J34" s="58"/>
      <c r="K34" s="57"/>
    </row>
  </sheetData>
  <mergeCells count="26">
    <mergeCell ref="A28:K28"/>
    <mergeCell ref="A1:K1"/>
    <mergeCell ref="A2:K2"/>
    <mergeCell ref="A4:K4"/>
    <mergeCell ref="A12:K12"/>
    <mergeCell ref="A20:K20"/>
    <mergeCell ref="C6:E6"/>
    <mergeCell ref="F6:H6"/>
    <mergeCell ref="I6:K6"/>
    <mergeCell ref="A6:A7"/>
    <mergeCell ref="B6:B7"/>
    <mergeCell ref="A14:A15"/>
    <mergeCell ref="B14:B15"/>
    <mergeCell ref="C14:E14"/>
    <mergeCell ref="F14:H14"/>
    <mergeCell ref="I14:K14"/>
    <mergeCell ref="A22:A23"/>
    <mergeCell ref="B22:B23"/>
    <mergeCell ref="C22:E22"/>
    <mergeCell ref="F22:H22"/>
    <mergeCell ref="I22:K22"/>
    <mergeCell ref="A30:A31"/>
    <mergeCell ref="B30:B31"/>
    <mergeCell ref="C30:E30"/>
    <mergeCell ref="F30:H30"/>
    <mergeCell ref="I30:K30"/>
  </mergeCells>
  <printOptions horizontalCentered="1"/>
  <pageMargins left="0.51181102362204722" right="0.51181102362204722" top="0.39370078740157483" bottom="0.31496062992125984" header="0" footer="0"/>
  <pageSetup paperSize="9" scale="70" orientation="landscape" r:id="rId1"/>
  <headerFooter alignWithMargins="0">
    <oddHeader>&amp;Rแบบฟอร์ม 1 (4/23)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topLeftCell="A25" zoomScaleSheetLayoutView="100" workbookViewId="0">
      <selection activeCell="F35" sqref="F35"/>
    </sheetView>
  </sheetViews>
  <sheetFormatPr defaultRowHeight="19.8"/>
  <cols>
    <col min="1" max="1" width="28" customWidth="1"/>
    <col min="2" max="2" width="19" customWidth="1"/>
    <col min="3" max="12" width="13.875" customWidth="1"/>
    <col min="13" max="13" width="14.125" bestFit="1" customWidth="1"/>
  </cols>
  <sheetData>
    <row r="1" spans="1:12" s="30" customFormat="1" ht="24.9" customHeight="1">
      <c r="A1" s="338" t="s">
        <v>690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30" customFormat="1" ht="24.9" customHeight="1">
      <c r="A2" s="338" t="s">
        <v>699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30" customFormat="1" ht="17.2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30" customFormat="1" ht="24.9" customHeight="1">
      <c r="A4" s="335" t="s">
        <v>603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 s="30" customFormat="1" ht="17.25" customHeight="1"/>
    <row r="6" spans="1:12" s="40" customFormat="1" ht="18">
      <c r="A6" s="343" t="s">
        <v>482</v>
      </c>
      <c r="B6" s="333">
        <v>2564</v>
      </c>
      <c r="C6" s="346"/>
      <c r="D6" s="346"/>
      <c r="E6" s="346"/>
      <c r="F6" s="346"/>
      <c r="G6" s="346"/>
      <c r="H6" s="346"/>
      <c r="I6" s="346"/>
      <c r="J6" s="346"/>
      <c r="K6" s="346"/>
      <c r="L6" s="334"/>
    </row>
    <row r="7" spans="1:12" s="40" customFormat="1" ht="18">
      <c r="A7" s="344"/>
      <c r="B7" s="331" t="s">
        <v>600</v>
      </c>
      <c r="C7" s="342" t="s">
        <v>601</v>
      </c>
      <c r="D7" s="342"/>
      <c r="E7" s="342" t="s">
        <v>604</v>
      </c>
      <c r="F7" s="342"/>
      <c r="G7" s="342" t="s">
        <v>605</v>
      </c>
      <c r="H7" s="342"/>
      <c r="I7" s="342" t="s">
        <v>606</v>
      </c>
      <c r="J7" s="342"/>
      <c r="K7" s="342" t="s">
        <v>607</v>
      </c>
      <c r="L7" s="342"/>
    </row>
    <row r="8" spans="1:12" s="40" customFormat="1" ht="18">
      <c r="A8" s="345"/>
      <c r="B8" s="332"/>
      <c r="C8" s="200" t="s">
        <v>602</v>
      </c>
      <c r="D8" s="196" t="s">
        <v>461</v>
      </c>
      <c r="E8" s="200" t="s">
        <v>602</v>
      </c>
      <c r="F8" s="196" t="s">
        <v>461</v>
      </c>
      <c r="G8" s="200" t="s">
        <v>602</v>
      </c>
      <c r="H8" s="196" t="s">
        <v>461</v>
      </c>
      <c r="I8" s="200" t="s">
        <v>602</v>
      </c>
      <c r="J8" s="196" t="s">
        <v>461</v>
      </c>
      <c r="K8" s="200" t="s">
        <v>602</v>
      </c>
      <c r="L8" s="196" t="s">
        <v>461</v>
      </c>
    </row>
    <row r="9" spans="1:12" s="30" customFormat="1" ht="24.9" customHeight="1">
      <c r="A9" s="33"/>
      <c r="B9" s="34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s="30" customFormat="1" ht="24.9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0" customFormat="1" ht="24.9" customHeight="1">
      <c r="A11" s="33"/>
      <c r="B11" s="34"/>
      <c r="C11" s="34"/>
      <c r="D11" s="34"/>
      <c r="E11" s="34"/>
      <c r="F11" s="34"/>
      <c r="G11" s="36"/>
      <c r="H11" s="36"/>
      <c r="I11" s="36"/>
      <c r="J11" s="36"/>
      <c r="K11" s="36"/>
      <c r="L11" s="36"/>
    </row>
    <row r="12" spans="1:12" s="30" customFormat="1" ht="24.9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4" spans="1:12" s="30" customFormat="1" ht="24.9" customHeight="1">
      <c r="A14" s="335" t="s">
        <v>603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</row>
    <row r="15" spans="1:12" s="30" customFormat="1" ht="18" customHeight="1"/>
    <row r="16" spans="1:12" s="40" customFormat="1" ht="18">
      <c r="A16" s="343" t="s">
        <v>482</v>
      </c>
      <c r="B16" s="333" t="s">
        <v>702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34"/>
    </row>
    <row r="17" spans="1:12" s="40" customFormat="1" ht="18">
      <c r="A17" s="344"/>
      <c r="B17" s="331" t="s">
        <v>600</v>
      </c>
      <c r="C17" s="342" t="s">
        <v>601</v>
      </c>
      <c r="D17" s="342"/>
      <c r="E17" s="342" t="s">
        <v>604</v>
      </c>
      <c r="F17" s="342"/>
      <c r="G17" s="342" t="s">
        <v>605</v>
      </c>
      <c r="H17" s="342"/>
      <c r="I17" s="342" t="s">
        <v>606</v>
      </c>
      <c r="J17" s="342"/>
      <c r="K17" s="342" t="s">
        <v>607</v>
      </c>
      <c r="L17" s="342"/>
    </row>
    <row r="18" spans="1:12" s="40" customFormat="1" ht="18">
      <c r="A18" s="345"/>
      <c r="B18" s="332"/>
      <c r="C18" s="200" t="s">
        <v>602</v>
      </c>
      <c r="D18" s="196" t="s">
        <v>461</v>
      </c>
      <c r="E18" s="200" t="s">
        <v>602</v>
      </c>
      <c r="F18" s="196" t="s">
        <v>461</v>
      </c>
      <c r="G18" s="200" t="s">
        <v>602</v>
      </c>
      <c r="H18" s="196" t="s">
        <v>461</v>
      </c>
      <c r="I18" s="200" t="s">
        <v>602</v>
      </c>
      <c r="J18" s="196" t="s">
        <v>461</v>
      </c>
      <c r="K18" s="200" t="s">
        <v>602</v>
      </c>
      <c r="L18" s="196" t="s">
        <v>461</v>
      </c>
    </row>
    <row r="19" spans="1:12" s="30" customFormat="1" ht="24.9" customHeight="1">
      <c r="A19" s="33"/>
      <c r="B19" s="34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2" s="30" customFormat="1" ht="24.9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30" customFormat="1" ht="24.9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30" customFormat="1" ht="24.9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4" spans="1:12" s="40" customFormat="1" ht="18">
      <c r="A24" s="343" t="s">
        <v>482</v>
      </c>
      <c r="B24" s="333" t="s">
        <v>686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34"/>
    </row>
    <row r="25" spans="1:12" s="40" customFormat="1" ht="18">
      <c r="A25" s="344"/>
      <c r="B25" s="331" t="s">
        <v>600</v>
      </c>
      <c r="C25" s="342" t="s">
        <v>601</v>
      </c>
      <c r="D25" s="342"/>
      <c r="E25" s="342" t="s">
        <v>604</v>
      </c>
      <c r="F25" s="342"/>
      <c r="G25" s="342" t="s">
        <v>605</v>
      </c>
      <c r="H25" s="342"/>
      <c r="I25" s="342" t="s">
        <v>606</v>
      </c>
      <c r="J25" s="342"/>
      <c r="K25" s="342" t="s">
        <v>607</v>
      </c>
      <c r="L25" s="342"/>
    </row>
    <row r="26" spans="1:12" s="40" customFormat="1" ht="18">
      <c r="A26" s="345"/>
      <c r="B26" s="332"/>
      <c r="C26" s="237" t="s">
        <v>602</v>
      </c>
      <c r="D26" s="236" t="s">
        <v>461</v>
      </c>
      <c r="E26" s="237" t="s">
        <v>602</v>
      </c>
      <c r="F26" s="236" t="s">
        <v>461</v>
      </c>
      <c r="G26" s="237" t="s">
        <v>602</v>
      </c>
      <c r="H26" s="236" t="s">
        <v>461</v>
      </c>
      <c r="I26" s="237" t="s">
        <v>602</v>
      </c>
      <c r="J26" s="236" t="s">
        <v>461</v>
      </c>
      <c r="K26" s="237" t="s">
        <v>602</v>
      </c>
      <c r="L26" s="236" t="s">
        <v>461</v>
      </c>
    </row>
    <row r="27" spans="1:12" s="30" customFormat="1" ht="24.9" customHeight="1">
      <c r="A27" s="33"/>
      <c r="B27" s="34"/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 s="30" customFormat="1" ht="24.9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0" customFormat="1" ht="24.9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s="30" customFormat="1" ht="24.9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</sheetData>
  <mergeCells count="28">
    <mergeCell ref="A1:L1"/>
    <mergeCell ref="A2:L2"/>
    <mergeCell ref="A4:L4"/>
    <mergeCell ref="A6:A8"/>
    <mergeCell ref="I17:J17"/>
    <mergeCell ref="K17:L17"/>
    <mergeCell ref="K7:L7"/>
    <mergeCell ref="B6:L6"/>
    <mergeCell ref="B7:B8"/>
    <mergeCell ref="A14:L14"/>
    <mergeCell ref="A16:A18"/>
    <mergeCell ref="B16:L16"/>
    <mergeCell ref="B17:B18"/>
    <mergeCell ref="C17:D17"/>
    <mergeCell ref="E17:F17"/>
    <mergeCell ref="G17:H17"/>
    <mergeCell ref="C7:D7"/>
    <mergeCell ref="E7:F7"/>
    <mergeCell ref="G7:H7"/>
    <mergeCell ref="I7:J7"/>
    <mergeCell ref="A24:A26"/>
    <mergeCell ref="B24:L24"/>
    <mergeCell ref="B25:B26"/>
    <mergeCell ref="C25:D25"/>
    <mergeCell ref="E25:F25"/>
    <mergeCell ref="G25:H25"/>
    <mergeCell ref="I25:J25"/>
    <mergeCell ref="K25:L25"/>
  </mergeCells>
  <pageMargins left="0.70866141732283472" right="0.70866141732283472" top="0.51181102362204722" bottom="0.23622047244094491" header="0.31496062992125984" footer="0.15748031496062992"/>
  <pageSetup paperSize="9" scale="85" orientation="landscape" r:id="rId1"/>
  <headerFooter>
    <oddHeader>&amp;Rแบบฟอร์ม 1 (5/23)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90" zoomScaleSheetLayoutView="90" workbookViewId="0">
      <selection activeCell="G9" sqref="G9"/>
    </sheetView>
  </sheetViews>
  <sheetFormatPr defaultRowHeight="24.9" customHeight="1"/>
  <cols>
    <col min="1" max="1" width="39" style="30" customWidth="1"/>
    <col min="2" max="3" width="18.375" style="30" customWidth="1"/>
    <col min="4" max="4" width="19.625" style="30" customWidth="1"/>
    <col min="5" max="5" width="18.375" style="30" customWidth="1"/>
    <col min="6" max="6" width="21" style="30" customWidth="1"/>
    <col min="7" max="7" width="24.5" style="30" customWidth="1"/>
    <col min="8" max="8" width="19.375" style="30" customWidth="1"/>
    <col min="9" max="9" width="23.375" style="30" customWidth="1"/>
    <col min="10" max="257" width="9.375" style="30"/>
    <col min="258" max="258" width="39" style="30" customWidth="1"/>
    <col min="259" max="259" width="18.375" style="30" customWidth="1"/>
    <col min="260" max="260" width="19.625" style="30" customWidth="1"/>
    <col min="261" max="261" width="18.375" style="30" customWidth="1"/>
    <col min="262" max="262" width="21" style="30" customWidth="1"/>
    <col min="263" max="263" width="24.5" style="30" customWidth="1"/>
    <col min="264" max="264" width="21.375" style="30" customWidth="1"/>
    <col min="265" max="265" width="26.875" style="30" customWidth="1"/>
    <col min="266" max="513" width="9.375" style="30"/>
    <col min="514" max="514" width="39" style="30" customWidth="1"/>
    <col min="515" max="515" width="18.375" style="30" customWidth="1"/>
    <col min="516" max="516" width="19.625" style="30" customWidth="1"/>
    <col min="517" max="517" width="18.375" style="30" customWidth="1"/>
    <col min="518" max="518" width="21" style="30" customWidth="1"/>
    <col min="519" max="519" width="24.5" style="30" customWidth="1"/>
    <col min="520" max="520" width="21.375" style="30" customWidth="1"/>
    <col min="521" max="521" width="26.875" style="30" customWidth="1"/>
    <col min="522" max="769" width="9.375" style="30"/>
    <col min="770" max="770" width="39" style="30" customWidth="1"/>
    <col min="771" max="771" width="18.375" style="30" customWidth="1"/>
    <col min="772" max="772" width="19.625" style="30" customWidth="1"/>
    <col min="773" max="773" width="18.375" style="30" customWidth="1"/>
    <col min="774" max="774" width="21" style="30" customWidth="1"/>
    <col min="775" max="775" width="24.5" style="30" customWidth="1"/>
    <col min="776" max="776" width="21.375" style="30" customWidth="1"/>
    <col min="777" max="777" width="26.875" style="30" customWidth="1"/>
    <col min="778" max="1025" width="9.375" style="30"/>
    <col min="1026" max="1026" width="39" style="30" customWidth="1"/>
    <col min="1027" max="1027" width="18.375" style="30" customWidth="1"/>
    <col min="1028" max="1028" width="19.625" style="30" customWidth="1"/>
    <col min="1029" max="1029" width="18.375" style="30" customWidth="1"/>
    <col min="1030" max="1030" width="21" style="30" customWidth="1"/>
    <col min="1031" max="1031" width="24.5" style="30" customWidth="1"/>
    <col min="1032" max="1032" width="21.375" style="30" customWidth="1"/>
    <col min="1033" max="1033" width="26.875" style="30" customWidth="1"/>
    <col min="1034" max="1281" width="9.375" style="30"/>
    <col min="1282" max="1282" width="39" style="30" customWidth="1"/>
    <col min="1283" max="1283" width="18.375" style="30" customWidth="1"/>
    <col min="1284" max="1284" width="19.625" style="30" customWidth="1"/>
    <col min="1285" max="1285" width="18.375" style="30" customWidth="1"/>
    <col min="1286" max="1286" width="21" style="30" customWidth="1"/>
    <col min="1287" max="1287" width="24.5" style="30" customWidth="1"/>
    <col min="1288" max="1288" width="21.375" style="30" customWidth="1"/>
    <col min="1289" max="1289" width="26.875" style="30" customWidth="1"/>
    <col min="1290" max="1537" width="9.375" style="30"/>
    <col min="1538" max="1538" width="39" style="30" customWidth="1"/>
    <col min="1539" max="1539" width="18.375" style="30" customWidth="1"/>
    <col min="1540" max="1540" width="19.625" style="30" customWidth="1"/>
    <col min="1541" max="1541" width="18.375" style="30" customWidth="1"/>
    <col min="1542" max="1542" width="21" style="30" customWidth="1"/>
    <col min="1543" max="1543" width="24.5" style="30" customWidth="1"/>
    <col min="1544" max="1544" width="21.375" style="30" customWidth="1"/>
    <col min="1545" max="1545" width="26.875" style="30" customWidth="1"/>
    <col min="1546" max="1793" width="9.375" style="30"/>
    <col min="1794" max="1794" width="39" style="30" customWidth="1"/>
    <col min="1795" max="1795" width="18.375" style="30" customWidth="1"/>
    <col min="1796" max="1796" width="19.625" style="30" customWidth="1"/>
    <col min="1797" max="1797" width="18.375" style="30" customWidth="1"/>
    <col min="1798" max="1798" width="21" style="30" customWidth="1"/>
    <col min="1799" max="1799" width="24.5" style="30" customWidth="1"/>
    <col min="1800" max="1800" width="21.375" style="30" customWidth="1"/>
    <col min="1801" max="1801" width="26.875" style="30" customWidth="1"/>
    <col min="1802" max="2049" width="9.375" style="30"/>
    <col min="2050" max="2050" width="39" style="30" customWidth="1"/>
    <col min="2051" max="2051" width="18.375" style="30" customWidth="1"/>
    <col min="2052" max="2052" width="19.625" style="30" customWidth="1"/>
    <col min="2053" max="2053" width="18.375" style="30" customWidth="1"/>
    <col min="2054" max="2054" width="21" style="30" customWidth="1"/>
    <col min="2055" max="2055" width="24.5" style="30" customWidth="1"/>
    <col min="2056" max="2056" width="21.375" style="30" customWidth="1"/>
    <col min="2057" max="2057" width="26.875" style="30" customWidth="1"/>
    <col min="2058" max="2305" width="9.375" style="30"/>
    <col min="2306" max="2306" width="39" style="30" customWidth="1"/>
    <col min="2307" max="2307" width="18.375" style="30" customWidth="1"/>
    <col min="2308" max="2308" width="19.625" style="30" customWidth="1"/>
    <col min="2309" max="2309" width="18.375" style="30" customWidth="1"/>
    <col min="2310" max="2310" width="21" style="30" customWidth="1"/>
    <col min="2311" max="2311" width="24.5" style="30" customWidth="1"/>
    <col min="2312" max="2312" width="21.375" style="30" customWidth="1"/>
    <col min="2313" max="2313" width="26.875" style="30" customWidth="1"/>
    <col min="2314" max="2561" width="9.375" style="30"/>
    <col min="2562" max="2562" width="39" style="30" customWidth="1"/>
    <col min="2563" max="2563" width="18.375" style="30" customWidth="1"/>
    <col min="2564" max="2564" width="19.625" style="30" customWidth="1"/>
    <col min="2565" max="2565" width="18.375" style="30" customWidth="1"/>
    <col min="2566" max="2566" width="21" style="30" customWidth="1"/>
    <col min="2567" max="2567" width="24.5" style="30" customWidth="1"/>
    <col min="2568" max="2568" width="21.375" style="30" customWidth="1"/>
    <col min="2569" max="2569" width="26.875" style="30" customWidth="1"/>
    <col min="2570" max="2817" width="9.375" style="30"/>
    <col min="2818" max="2818" width="39" style="30" customWidth="1"/>
    <col min="2819" max="2819" width="18.375" style="30" customWidth="1"/>
    <col min="2820" max="2820" width="19.625" style="30" customWidth="1"/>
    <col min="2821" max="2821" width="18.375" style="30" customWidth="1"/>
    <col min="2822" max="2822" width="21" style="30" customWidth="1"/>
    <col min="2823" max="2823" width="24.5" style="30" customWidth="1"/>
    <col min="2824" max="2824" width="21.375" style="30" customWidth="1"/>
    <col min="2825" max="2825" width="26.875" style="30" customWidth="1"/>
    <col min="2826" max="3073" width="9.375" style="30"/>
    <col min="3074" max="3074" width="39" style="30" customWidth="1"/>
    <col min="3075" max="3075" width="18.375" style="30" customWidth="1"/>
    <col min="3076" max="3076" width="19.625" style="30" customWidth="1"/>
    <col min="3077" max="3077" width="18.375" style="30" customWidth="1"/>
    <col min="3078" max="3078" width="21" style="30" customWidth="1"/>
    <col min="3079" max="3079" width="24.5" style="30" customWidth="1"/>
    <col min="3080" max="3080" width="21.375" style="30" customWidth="1"/>
    <col min="3081" max="3081" width="26.875" style="30" customWidth="1"/>
    <col min="3082" max="3329" width="9.375" style="30"/>
    <col min="3330" max="3330" width="39" style="30" customWidth="1"/>
    <col min="3331" max="3331" width="18.375" style="30" customWidth="1"/>
    <col min="3332" max="3332" width="19.625" style="30" customWidth="1"/>
    <col min="3333" max="3333" width="18.375" style="30" customWidth="1"/>
    <col min="3334" max="3334" width="21" style="30" customWidth="1"/>
    <col min="3335" max="3335" width="24.5" style="30" customWidth="1"/>
    <col min="3336" max="3336" width="21.375" style="30" customWidth="1"/>
    <col min="3337" max="3337" width="26.875" style="30" customWidth="1"/>
    <col min="3338" max="3585" width="9.375" style="30"/>
    <col min="3586" max="3586" width="39" style="30" customWidth="1"/>
    <col min="3587" max="3587" width="18.375" style="30" customWidth="1"/>
    <col min="3588" max="3588" width="19.625" style="30" customWidth="1"/>
    <col min="3589" max="3589" width="18.375" style="30" customWidth="1"/>
    <col min="3590" max="3590" width="21" style="30" customWidth="1"/>
    <col min="3591" max="3591" width="24.5" style="30" customWidth="1"/>
    <col min="3592" max="3592" width="21.375" style="30" customWidth="1"/>
    <col min="3593" max="3593" width="26.875" style="30" customWidth="1"/>
    <col min="3594" max="3841" width="9.375" style="30"/>
    <col min="3842" max="3842" width="39" style="30" customWidth="1"/>
    <col min="3843" max="3843" width="18.375" style="30" customWidth="1"/>
    <col min="3844" max="3844" width="19.625" style="30" customWidth="1"/>
    <col min="3845" max="3845" width="18.375" style="30" customWidth="1"/>
    <col min="3846" max="3846" width="21" style="30" customWidth="1"/>
    <col min="3847" max="3847" width="24.5" style="30" customWidth="1"/>
    <col min="3848" max="3848" width="21.375" style="30" customWidth="1"/>
    <col min="3849" max="3849" width="26.875" style="30" customWidth="1"/>
    <col min="3850" max="4097" width="9.375" style="30"/>
    <col min="4098" max="4098" width="39" style="30" customWidth="1"/>
    <col min="4099" max="4099" width="18.375" style="30" customWidth="1"/>
    <col min="4100" max="4100" width="19.625" style="30" customWidth="1"/>
    <col min="4101" max="4101" width="18.375" style="30" customWidth="1"/>
    <col min="4102" max="4102" width="21" style="30" customWidth="1"/>
    <col min="4103" max="4103" width="24.5" style="30" customWidth="1"/>
    <col min="4104" max="4104" width="21.375" style="30" customWidth="1"/>
    <col min="4105" max="4105" width="26.875" style="30" customWidth="1"/>
    <col min="4106" max="4353" width="9.375" style="30"/>
    <col min="4354" max="4354" width="39" style="30" customWidth="1"/>
    <col min="4355" max="4355" width="18.375" style="30" customWidth="1"/>
    <col min="4356" max="4356" width="19.625" style="30" customWidth="1"/>
    <col min="4357" max="4357" width="18.375" style="30" customWidth="1"/>
    <col min="4358" max="4358" width="21" style="30" customWidth="1"/>
    <col min="4359" max="4359" width="24.5" style="30" customWidth="1"/>
    <col min="4360" max="4360" width="21.375" style="30" customWidth="1"/>
    <col min="4361" max="4361" width="26.875" style="30" customWidth="1"/>
    <col min="4362" max="4609" width="9.375" style="30"/>
    <col min="4610" max="4610" width="39" style="30" customWidth="1"/>
    <col min="4611" max="4611" width="18.375" style="30" customWidth="1"/>
    <col min="4612" max="4612" width="19.625" style="30" customWidth="1"/>
    <col min="4613" max="4613" width="18.375" style="30" customWidth="1"/>
    <col min="4614" max="4614" width="21" style="30" customWidth="1"/>
    <col min="4615" max="4615" width="24.5" style="30" customWidth="1"/>
    <col min="4616" max="4616" width="21.375" style="30" customWidth="1"/>
    <col min="4617" max="4617" width="26.875" style="30" customWidth="1"/>
    <col min="4618" max="4865" width="9.375" style="30"/>
    <col min="4866" max="4866" width="39" style="30" customWidth="1"/>
    <col min="4867" max="4867" width="18.375" style="30" customWidth="1"/>
    <col min="4868" max="4868" width="19.625" style="30" customWidth="1"/>
    <col min="4869" max="4869" width="18.375" style="30" customWidth="1"/>
    <col min="4870" max="4870" width="21" style="30" customWidth="1"/>
    <col min="4871" max="4871" width="24.5" style="30" customWidth="1"/>
    <col min="4872" max="4872" width="21.375" style="30" customWidth="1"/>
    <col min="4873" max="4873" width="26.875" style="30" customWidth="1"/>
    <col min="4874" max="5121" width="9.375" style="30"/>
    <col min="5122" max="5122" width="39" style="30" customWidth="1"/>
    <col min="5123" max="5123" width="18.375" style="30" customWidth="1"/>
    <col min="5124" max="5124" width="19.625" style="30" customWidth="1"/>
    <col min="5125" max="5125" width="18.375" style="30" customWidth="1"/>
    <col min="5126" max="5126" width="21" style="30" customWidth="1"/>
    <col min="5127" max="5127" width="24.5" style="30" customWidth="1"/>
    <col min="5128" max="5128" width="21.375" style="30" customWidth="1"/>
    <col min="5129" max="5129" width="26.875" style="30" customWidth="1"/>
    <col min="5130" max="5377" width="9.375" style="30"/>
    <col min="5378" max="5378" width="39" style="30" customWidth="1"/>
    <col min="5379" max="5379" width="18.375" style="30" customWidth="1"/>
    <col min="5380" max="5380" width="19.625" style="30" customWidth="1"/>
    <col min="5381" max="5381" width="18.375" style="30" customWidth="1"/>
    <col min="5382" max="5382" width="21" style="30" customWidth="1"/>
    <col min="5383" max="5383" width="24.5" style="30" customWidth="1"/>
    <col min="5384" max="5384" width="21.375" style="30" customWidth="1"/>
    <col min="5385" max="5385" width="26.875" style="30" customWidth="1"/>
    <col min="5386" max="5633" width="9.375" style="30"/>
    <col min="5634" max="5634" width="39" style="30" customWidth="1"/>
    <col min="5635" max="5635" width="18.375" style="30" customWidth="1"/>
    <col min="5636" max="5636" width="19.625" style="30" customWidth="1"/>
    <col min="5637" max="5637" width="18.375" style="30" customWidth="1"/>
    <col min="5638" max="5638" width="21" style="30" customWidth="1"/>
    <col min="5639" max="5639" width="24.5" style="30" customWidth="1"/>
    <col min="5640" max="5640" width="21.375" style="30" customWidth="1"/>
    <col min="5641" max="5641" width="26.875" style="30" customWidth="1"/>
    <col min="5642" max="5889" width="9.375" style="30"/>
    <col min="5890" max="5890" width="39" style="30" customWidth="1"/>
    <col min="5891" max="5891" width="18.375" style="30" customWidth="1"/>
    <col min="5892" max="5892" width="19.625" style="30" customWidth="1"/>
    <col min="5893" max="5893" width="18.375" style="30" customWidth="1"/>
    <col min="5894" max="5894" width="21" style="30" customWidth="1"/>
    <col min="5895" max="5895" width="24.5" style="30" customWidth="1"/>
    <col min="5896" max="5896" width="21.375" style="30" customWidth="1"/>
    <col min="5897" max="5897" width="26.875" style="30" customWidth="1"/>
    <col min="5898" max="6145" width="9.375" style="30"/>
    <col min="6146" max="6146" width="39" style="30" customWidth="1"/>
    <col min="6147" max="6147" width="18.375" style="30" customWidth="1"/>
    <col min="6148" max="6148" width="19.625" style="30" customWidth="1"/>
    <col min="6149" max="6149" width="18.375" style="30" customWidth="1"/>
    <col min="6150" max="6150" width="21" style="30" customWidth="1"/>
    <col min="6151" max="6151" width="24.5" style="30" customWidth="1"/>
    <col min="6152" max="6152" width="21.375" style="30" customWidth="1"/>
    <col min="6153" max="6153" width="26.875" style="30" customWidth="1"/>
    <col min="6154" max="6401" width="9.375" style="30"/>
    <col min="6402" max="6402" width="39" style="30" customWidth="1"/>
    <col min="6403" max="6403" width="18.375" style="30" customWidth="1"/>
    <col min="6404" max="6404" width="19.625" style="30" customWidth="1"/>
    <col min="6405" max="6405" width="18.375" style="30" customWidth="1"/>
    <col min="6406" max="6406" width="21" style="30" customWidth="1"/>
    <col min="6407" max="6407" width="24.5" style="30" customWidth="1"/>
    <col min="6408" max="6408" width="21.375" style="30" customWidth="1"/>
    <col min="6409" max="6409" width="26.875" style="30" customWidth="1"/>
    <col min="6410" max="6657" width="9.375" style="30"/>
    <col min="6658" max="6658" width="39" style="30" customWidth="1"/>
    <col min="6659" max="6659" width="18.375" style="30" customWidth="1"/>
    <col min="6660" max="6660" width="19.625" style="30" customWidth="1"/>
    <col min="6661" max="6661" width="18.375" style="30" customWidth="1"/>
    <col min="6662" max="6662" width="21" style="30" customWidth="1"/>
    <col min="6663" max="6663" width="24.5" style="30" customWidth="1"/>
    <col min="6664" max="6664" width="21.375" style="30" customWidth="1"/>
    <col min="6665" max="6665" width="26.875" style="30" customWidth="1"/>
    <col min="6666" max="6913" width="9.375" style="30"/>
    <col min="6914" max="6914" width="39" style="30" customWidth="1"/>
    <col min="6915" max="6915" width="18.375" style="30" customWidth="1"/>
    <col min="6916" max="6916" width="19.625" style="30" customWidth="1"/>
    <col min="6917" max="6917" width="18.375" style="30" customWidth="1"/>
    <col min="6918" max="6918" width="21" style="30" customWidth="1"/>
    <col min="6919" max="6919" width="24.5" style="30" customWidth="1"/>
    <col min="6920" max="6920" width="21.375" style="30" customWidth="1"/>
    <col min="6921" max="6921" width="26.875" style="30" customWidth="1"/>
    <col min="6922" max="7169" width="9.375" style="30"/>
    <col min="7170" max="7170" width="39" style="30" customWidth="1"/>
    <col min="7171" max="7171" width="18.375" style="30" customWidth="1"/>
    <col min="7172" max="7172" width="19.625" style="30" customWidth="1"/>
    <col min="7173" max="7173" width="18.375" style="30" customWidth="1"/>
    <col min="7174" max="7174" width="21" style="30" customWidth="1"/>
    <col min="7175" max="7175" width="24.5" style="30" customWidth="1"/>
    <col min="7176" max="7176" width="21.375" style="30" customWidth="1"/>
    <col min="7177" max="7177" width="26.875" style="30" customWidth="1"/>
    <col min="7178" max="7425" width="9.375" style="30"/>
    <col min="7426" max="7426" width="39" style="30" customWidth="1"/>
    <col min="7427" max="7427" width="18.375" style="30" customWidth="1"/>
    <col min="7428" max="7428" width="19.625" style="30" customWidth="1"/>
    <col min="7429" max="7429" width="18.375" style="30" customWidth="1"/>
    <col min="7430" max="7430" width="21" style="30" customWidth="1"/>
    <col min="7431" max="7431" width="24.5" style="30" customWidth="1"/>
    <col min="7432" max="7432" width="21.375" style="30" customWidth="1"/>
    <col min="7433" max="7433" width="26.875" style="30" customWidth="1"/>
    <col min="7434" max="7681" width="9.375" style="30"/>
    <col min="7682" max="7682" width="39" style="30" customWidth="1"/>
    <col min="7683" max="7683" width="18.375" style="30" customWidth="1"/>
    <col min="7684" max="7684" width="19.625" style="30" customWidth="1"/>
    <col min="7685" max="7685" width="18.375" style="30" customWidth="1"/>
    <col min="7686" max="7686" width="21" style="30" customWidth="1"/>
    <col min="7687" max="7687" width="24.5" style="30" customWidth="1"/>
    <col min="7688" max="7688" width="21.375" style="30" customWidth="1"/>
    <col min="7689" max="7689" width="26.875" style="30" customWidth="1"/>
    <col min="7690" max="7937" width="9.375" style="30"/>
    <col min="7938" max="7938" width="39" style="30" customWidth="1"/>
    <col min="7939" max="7939" width="18.375" style="30" customWidth="1"/>
    <col min="7940" max="7940" width="19.625" style="30" customWidth="1"/>
    <col min="7941" max="7941" width="18.375" style="30" customWidth="1"/>
    <col min="7942" max="7942" width="21" style="30" customWidth="1"/>
    <col min="7943" max="7943" width="24.5" style="30" customWidth="1"/>
    <col min="7944" max="7944" width="21.375" style="30" customWidth="1"/>
    <col min="7945" max="7945" width="26.875" style="30" customWidth="1"/>
    <col min="7946" max="8193" width="9.375" style="30"/>
    <col min="8194" max="8194" width="39" style="30" customWidth="1"/>
    <col min="8195" max="8195" width="18.375" style="30" customWidth="1"/>
    <col min="8196" max="8196" width="19.625" style="30" customWidth="1"/>
    <col min="8197" max="8197" width="18.375" style="30" customWidth="1"/>
    <col min="8198" max="8198" width="21" style="30" customWidth="1"/>
    <col min="8199" max="8199" width="24.5" style="30" customWidth="1"/>
    <col min="8200" max="8200" width="21.375" style="30" customWidth="1"/>
    <col min="8201" max="8201" width="26.875" style="30" customWidth="1"/>
    <col min="8202" max="8449" width="9.375" style="30"/>
    <col min="8450" max="8450" width="39" style="30" customWidth="1"/>
    <col min="8451" max="8451" width="18.375" style="30" customWidth="1"/>
    <col min="8452" max="8452" width="19.625" style="30" customWidth="1"/>
    <col min="8453" max="8453" width="18.375" style="30" customWidth="1"/>
    <col min="8454" max="8454" width="21" style="30" customWidth="1"/>
    <col min="8455" max="8455" width="24.5" style="30" customWidth="1"/>
    <col min="8456" max="8456" width="21.375" style="30" customWidth="1"/>
    <col min="8457" max="8457" width="26.875" style="30" customWidth="1"/>
    <col min="8458" max="8705" width="9.375" style="30"/>
    <col min="8706" max="8706" width="39" style="30" customWidth="1"/>
    <col min="8707" max="8707" width="18.375" style="30" customWidth="1"/>
    <col min="8708" max="8708" width="19.625" style="30" customWidth="1"/>
    <col min="8709" max="8709" width="18.375" style="30" customWidth="1"/>
    <col min="8710" max="8710" width="21" style="30" customWidth="1"/>
    <col min="8711" max="8711" width="24.5" style="30" customWidth="1"/>
    <col min="8712" max="8712" width="21.375" style="30" customWidth="1"/>
    <col min="8713" max="8713" width="26.875" style="30" customWidth="1"/>
    <col min="8714" max="8961" width="9.375" style="30"/>
    <col min="8962" max="8962" width="39" style="30" customWidth="1"/>
    <col min="8963" max="8963" width="18.375" style="30" customWidth="1"/>
    <col min="8964" max="8964" width="19.625" style="30" customWidth="1"/>
    <col min="8965" max="8965" width="18.375" style="30" customWidth="1"/>
    <col min="8966" max="8966" width="21" style="30" customWidth="1"/>
    <col min="8967" max="8967" width="24.5" style="30" customWidth="1"/>
    <col min="8968" max="8968" width="21.375" style="30" customWidth="1"/>
    <col min="8969" max="8969" width="26.875" style="30" customWidth="1"/>
    <col min="8970" max="9217" width="9.375" style="30"/>
    <col min="9218" max="9218" width="39" style="30" customWidth="1"/>
    <col min="9219" max="9219" width="18.375" style="30" customWidth="1"/>
    <col min="9220" max="9220" width="19.625" style="30" customWidth="1"/>
    <col min="9221" max="9221" width="18.375" style="30" customWidth="1"/>
    <col min="9222" max="9222" width="21" style="30" customWidth="1"/>
    <col min="9223" max="9223" width="24.5" style="30" customWidth="1"/>
    <col min="9224" max="9224" width="21.375" style="30" customWidth="1"/>
    <col min="9225" max="9225" width="26.875" style="30" customWidth="1"/>
    <col min="9226" max="9473" width="9.375" style="30"/>
    <col min="9474" max="9474" width="39" style="30" customWidth="1"/>
    <col min="9475" max="9475" width="18.375" style="30" customWidth="1"/>
    <col min="9476" max="9476" width="19.625" style="30" customWidth="1"/>
    <col min="9477" max="9477" width="18.375" style="30" customWidth="1"/>
    <col min="9478" max="9478" width="21" style="30" customWidth="1"/>
    <col min="9479" max="9479" width="24.5" style="30" customWidth="1"/>
    <col min="9480" max="9480" width="21.375" style="30" customWidth="1"/>
    <col min="9481" max="9481" width="26.875" style="30" customWidth="1"/>
    <col min="9482" max="9729" width="9.375" style="30"/>
    <col min="9730" max="9730" width="39" style="30" customWidth="1"/>
    <col min="9731" max="9731" width="18.375" style="30" customWidth="1"/>
    <col min="9732" max="9732" width="19.625" style="30" customWidth="1"/>
    <col min="9733" max="9733" width="18.375" style="30" customWidth="1"/>
    <col min="9734" max="9734" width="21" style="30" customWidth="1"/>
    <col min="9735" max="9735" width="24.5" style="30" customWidth="1"/>
    <col min="9736" max="9736" width="21.375" style="30" customWidth="1"/>
    <col min="9737" max="9737" width="26.875" style="30" customWidth="1"/>
    <col min="9738" max="9985" width="9.375" style="30"/>
    <col min="9986" max="9986" width="39" style="30" customWidth="1"/>
    <col min="9987" max="9987" width="18.375" style="30" customWidth="1"/>
    <col min="9988" max="9988" width="19.625" style="30" customWidth="1"/>
    <col min="9989" max="9989" width="18.375" style="30" customWidth="1"/>
    <col min="9990" max="9990" width="21" style="30" customWidth="1"/>
    <col min="9991" max="9991" width="24.5" style="30" customWidth="1"/>
    <col min="9992" max="9992" width="21.375" style="30" customWidth="1"/>
    <col min="9993" max="9993" width="26.875" style="30" customWidth="1"/>
    <col min="9994" max="10241" width="9.375" style="30"/>
    <col min="10242" max="10242" width="39" style="30" customWidth="1"/>
    <col min="10243" max="10243" width="18.375" style="30" customWidth="1"/>
    <col min="10244" max="10244" width="19.625" style="30" customWidth="1"/>
    <col min="10245" max="10245" width="18.375" style="30" customWidth="1"/>
    <col min="10246" max="10246" width="21" style="30" customWidth="1"/>
    <col min="10247" max="10247" width="24.5" style="30" customWidth="1"/>
    <col min="10248" max="10248" width="21.375" style="30" customWidth="1"/>
    <col min="10249" max="10249" width="26.875" style="30" customWidth="1"/>
    <col min="10250" max="10497" width="9.375" style="30"/>
    <col min="10498" max="10498" width="39" style="30" customWidth="1"/>
    <col min="10499" max="10499" width="18.375" style="30" customWidth="1"/>
    <col min="10500" max="10500" width="19.625" style="30" customWidth="1"/>
    <col min="10501" max="10501" width="18.375" style="30" customWidth="1"/>
    <col min="10502" max="10502" width="21" style="30" customWidth="1"/>
    <col min="10503" max="10503" width="24.5" style="30" customWidth="1"/>
    <col min="10504" max="10504" width="21.375" style="30" customWidth="1"/>
    <col min="10505" max="10505" width="26.875" style="30" customWidth="1"/>
    <col min="10506" max="10753" width="9.375" style="30"/>
    <col min="10754" max="10754" width="39" style="30" customWidth="1"/>
    <col min="10755" max="10755" width="18.375" style="30" customWidth="1"/>
    <col min="10756" max="10756" width="19.625" style="30" customWidth="1"/>
    <col min="10757" max="10757" width="18.375" style="30" customWidth="1"/>
    <col min="10758" max="10758" width="21" style="30" customWidth="1"/>
    <col min="10759" max="10759" width="24.5" style="30" customWidth="1"/>
    <col min="10760" max="10760" width="21.375" style="30" customWidth="1"/>
    <col min="10761" max="10761" width="26.875" style="30" customWidth="1"/>
    <col min="10762" max="11009" width="9.375" style="30"/>
    <col min="11010" max="11010" width="39" style="30" customWidth="1"/>
    <col min="11011" max="11011" width="18.375" style="30" customWidth="1"/>
    <col min="11012" max="11012" width="19.625" style="30" customWidth="1"/>
    <col min="11013" max="11013" width="18.375" style="30" customWidth="1"/>
    <col min="11014" max="11014" width="21" style="30" customWidth="1"/>
    <col min="11015" max="11015" width="24.5" style="30" customWidth="1"/>
    <col min="11016" max="11016" width="21.375" style="30" customWidth="1"/>
    <col min="11017" max="11017" width="26.875" style="30" customWidth="1"/>
    <col min="11018" max="11265" width="9.375" style="30"/>
    <col min="11266" max="11266" width="39" style="30" customWidth="1"/>
    <col min="11267" max="11267" width="18.375" style="30" customWidth="1"/>
    <col min="11268" max="11268" width="19.625" style="30" customWidth="1"/>
    <col min="11269" max="11269" width="18.375" style="30" customWidth="1"/>
    <col min="11270" max="11270" width="21" style="30" customWidth="1"/>
    <col min="11271" max="11271" width="24.5" style="30" customWidth="1"/>
    <col min="11272" max="11272" width="21.375" style="30" customWidth="1"/>
    <col min="11273" max="11273" width="26.875" style="30" customWidth="1"/>
    <col min="11274" max="11521" width="9.375" style="30"/>
    <col min="11522" max="11522" width="39" style="30" customWidth="1"/>
    <col min="11523" max="11523" width="18.375" style="30" customWidth="1"/>
    <col min="11524" max="11524" width="19.625" style="30" customWidth="1"/>
    <col min="11525" max="11525" width="18.375" style="30" customWidth="1"/>
    <col min="11526" max="11526" width="21" style="30" customWidth="1"/>
    <col min="11527" max="11527" width="24.5" style="30" customWidth="1"/>
    <col min="11528" max="11528" width="21.375" style="30" customWidth="1"/>
    <col min="11529" max="11529" width="26.875" style="30" customWidth="1"/>
    <col min="11530" max="11777" width="9.375" style="30"/>
    <col min="11778" max="11778" width="39" style="30" customWidth="1"/>
    <col min="11779" max="11779" width="18.375" style="30" customWidth="1"/>
    <col min="11780" max="11780" width="19.625" style="30" customWidth="1"/>
    <col min="11781" max="11781" width="18.375" style="30" customWidth="1"/>
    <col min="11782" max="11782" width="21" style="30" customWidth="1"/>
    <col min="11783" max="11783" width="24.5" style="30" customWidth="1"/>
    <col min="11784" max="11784" width="21.375" style="30" customWidth="1"/>
    <col min="11785" max="11785" width="26.875" style="30" customWidth="1"/>
    <col min="11786" max="12033" width="9.375" style="30"/>
    <col min="12034" max="12034" width="39" style="30" customWidth="1"/>
    <col min="12035" max="12035" width="18.375" style="30" customWidth="1"/>
    <col min="12036" max="12036" width="19.625" style="30" customWidth="1"/>
    <col min="12037" max="12037" width="18.375" style="30" customWidth="1"/>
    <col min="12038" max="12038" width="21" style="30" customWidth="1"/>
    <col min="12039" max="12039" width="24.5" style="30" customWidth="1"/>
    <col min="12040" max="12040" width="21.375" style="30" customWidth="1"/>
    <col min="12041" max="12041" width="26.875" style="30" customWidth="1"/>
    <col min="12042" max="12289" width="9.375" style="30"/>
    <col min="12290" max="12290" width="39" style="30" customWidth="1"/>
    <col min="12291" max="12291" width="18.375" style="30" customWidth="1"/>
    <col min="12292" max="12292" width="19.625" style="30" customWidth="1"/>
    <col min="12293" max="12293" width="18.375" style="30" customWidth="1"/>
    <col min="12294" max="12294" width="21" style="30" customWidth="1"/>
    <col min="12295" max="12295" width="24.5" style="30" customWidth="1"/>
    <col min="12296" max="12296" width="21.375" style="30" customWidth="1"/>
    <col min="12297" max="12297" width="26.875" style="30" customWidth="1"/>
    <col min="12298" max="12545" width="9.375" style="30"/>
    <col min="12546" max="12546" width="39" style="30" customWidth="1"/>
    <col min="12547" max="12547" width="18.375" style="30" customWidth="1"/>
    <col min="12548" max="12548" width="19.625" style="30" customWidth="1"/>
    <col min="12549" max="12549" width="18.375" style="30" customWidth="1"/>
    <col min="12550" max="12550" width="21" style="30" customWidth="1"/>
    <col min="12551" max="12551" width="24.5" style="30" customWidth="1"/>
    <col min="12552" max="12552" width="21.375" style="30" customWidth="1"/>
    <col min="12553" max="12553" width="26.875" style="30" customWidth="1"/>
    <col min="12554" max="12801" width="9.375" style="30"/>
    <col min="12802" max="12802" width="39" style="30" customWidth="1"/>
    <col min="12803" max="12803" width="18.375" style="30" customWidth="1"/>
    <col min="12804" max="12804" width="19.625" style="30" customWidth="1"/>
    <col min="12805" max="12805" width="18.375" style="30" customWidth="1"/>
    <col min="12806" max="12806" width="21" style="30" customWidth="1"/>
    <col min="12807" max="12807" width="24.5" style="30" customWidth="1"/>
    <col min="12808" max="12808" width="21.375" style="30" customWidth="1"/>
    <col min="12809" max="12809" width="26.875" style="30" customWidth="1"/>
    <col min="12810" max="13057" width="9.375" style="30"/>
    <col min="13058" max="13058" width="39" style="30" customWidth="1"/>
    <col min="13059" max="13059" width="18.375" style="30" customWidth="1"/>
    <col min="13060" max="13060" width="19.625" style="30" customWidth="1"/>
    <col min="13061" max="13061" width="18.375" style="30" customWidth="1"/>
    <col min="13062" max="13062" width="21" style="30" customWidth="1"/>
    <col min="13063" max="13063" width="24.5" style="30" customWidth="1"/>
    <col min="13064" max="13064" width="21.375" style="30" customWidth="1"/>
    <col min="13065" max="13065" width="26.875" style="30" customWidth="1"/>
    <col min="13066" max="13313" width="9.375" style="30"/>
    <col min="13314" max="13314" width="39" style="30" customWidth="1"/>
    <col min="13315" max="13315" width="18.375" style="30" customWidth="1"/>
    <col min="13316" max="13316" width="19.625" style="30" customWidth="1"/>
    <col min="13317" max="13317" width="18.375" style="30" customWidth="1"/>
    <col min="13318" max="13318" width="21" style="30" customWidth="1"/>
    <col min="13319" max="13319" width="24.5" style="30" customWidth="1"/>
    <col min="13320" max="13320" width="21.375" style="30" customWidth="1"/>
    <col min="13321" max="13321" width="26.875" style="30" customWidth="1"/>
    <col min="13322" max="13569" width="9.375" style="30"/>
    <col min="13570" max="13570" width="39" style="30" customWidth="1"/>
    <col min="13571" max="13571" width="18.375" style="30" customWidth="1"/>
    <col min="13572" max="13572" width="19.625" style="30" customWidth="1"/>
    <col min="13573" max="13573" width="18.375" style="30" customWidth="1"/>
    <col min="13574" max="13574" width="21" style="30" customWidth="1"/>
    <col min="13575" max="13575" width="24.5" style="30" customWidth="1"/>
    <col min="13576" max="13576" width="21.375" style="30" customWidth="1"/>
    <col min="13577" max="13577" width="26.875" style="30" customWidth="1"/>
    <col min="13578" max="13825" width="9.375" style="30"/>
    <col min="13826" max="13826" width="39" style="30" customWidth="1"/>
    <col min="13827" max="13827" width="18.375" style="30" customWidth="1"/>
    <col min="13828" max="13828" width="19.625" style="30" customWidth="1"/>
    <col min="13829" max="13829" width="18.375" style="30" customWidth="1"/>
    <col min="13830" max="13830" width="21" style="30" customWidth="1"/>
    <col min="13831" max="13831" width="24.5" style="30" customWidth="1"/>
    <col min="13832" max="13832" width="21.375" style="30" customWidth="1"/>
    <col min="13833" max="13833" width="26.875" style="30" customWidth="1"/>
    <col min="13834" max="14081" width="9.375" style="30"/>
    <col min="14082" max="14082" width="39" style="30" customWidth="1"/>
    <col min="14083" max="14083" width="18.375" style="30" customWidth="1"/>
    <col min="14084" max="14084" width="19.625" style="30" customWidth="1"/>
    <col min="14085" max="14085" width="18.375" style="30" customWidth="1"/>
    <col min="14086" max="14086" width="21" style="30" customWidth="1"/>
    <col min="14087" max="14087" width="24.5" style="30" customWidth="1"/>
    <col min="14088" max="14088" width="21.375" style="30" customWidth="1"/>
    <col min="14089" max="14089" width="26.875" style="30" customWidth="1"/>
    <col min="14090" max="14337" width="9.375" style="30"/>
    <col min="14338" max="14338" width="39" style="30" customWidth="1"/>
    <col min="14339" max="14339" width="18.375" style="30" customWidth="1"/>
    <col min="14340" max="14340" width="19.625" style="30" customWidth="1"/>
    <col min="14341" max="14341" width="18.375" style="30" customWidth="1"/>
    <col min="14342" max="14342" width="21" style="30" customWidth="1"/>
    <col min="14343" max="14343" width="24.5" style="30" customWidth="1"/>
    <col min="14344" max="14344" width="21.375" style="30" customWidth="1"/>
    <col min="14345" max="14345" width="26.875" style="30" customWidth="1"/>
    <col min="14346" max="14593" width="9.375" style="30"/>
    <col min="14594" max="14594" width="39" style="30" customWidth="1"/>
    <col min="14595" max="14595" width="18.375" style="30" customWidth="1"/>
    <col min="14596" max="14596" width="19.625" style="30" customWidth="1"/>
    <col min="14597" max="14597" width="18.375" style="30" customWidth="1"/>
    <col min="14598" max="14598" width="21" style="30" customWidth="1"/>
    <col min="14599" max="14599" width="24.5" style="30" customWidth="1"/>
    <col min="14600" max="14600" width="21.375" style="30" customWidth="1"/>
    <col min="14601" max="14601" width="26.875" style="30" customWidth="1"/>
    <col min="14602" max="14849" width="9.375" style="30"/>
    <col min="14850" max="14850" width="39" style="30" customWidth="1"/>
    <col min="14851" max="14851" width="18.375" style="30" customWidth="1"/>
    <col min="14852" max="14852" width="19.625" style="30" customWidth="1"/>
    <col min="14853" max="14853" width="18.375" style="30" customWidth="1"/>
    <col min="14854" max="14854" width="21" style="30" customWidth="1"/>
    <col min="14855" max="14855" width="24.5" style="30" customWidth="1"/>
    <col min="14856" max="14856" width="21.375" style="30" customWidth="1"/>
    <col min="14857" max="14857" width="26.875" style="30" customWidth="1"/>
    <col min="14858" max="15105" width="9.375" style="30"/>
    <col min="15106" max="15106" width="39" style="30" customWidth="1"/>
    <col min="15107" max="15107" width="18.375" style="30" customWidth="1"/>
    <col min="15108" max="15108" width="19.625" style="30" customWidth="1"/>
    <col min="15109" max="15109" width="18.375" style="30" customWidth="1"/>
    <col min="15110" max="15110" width="21" style="30" customWidth="1"/>
    <col min="15111" max="15111" width="24.5" style="30" customWidth="1"/>
    <col min="15112" max="15112" width="21.375" style="30" customWidth="1"/>
    <col min="15113" max="15113" width="26.875" style="30" customWidth="1"/>
    <col min="15114" max="15361" width="9.375" style="30"/>
    <col min="15362" max="15362" width="39" style="30" customWidth="1"/>
    <col min="15363" max="15363" width="18.375" style="30" customWidth="1"/>
    <col min="15364" max="15364" width="19.625" style="30" customWidth="1"/>
    <col min="15365" max="15365" width="18.375" style="30" customWidth="1"/>
    <col min="15366" max="15366" width="21" style="30" customWidth="1"/>
    <col min="15367" max="15367" width="24.5" style="30" customWidth="1"/>
    <col min="15368" max="15368" width="21.375" style="30" customWidth="1"/>
    <col min="15369" max="15369" width="26.875" style="30" customWidth="1"/>
    <col min="15370" max="15617" width="9.375" style="30"/>
    <col min="15618" max="15618" width="39" style="30" customWidth="1"/>
    <col min="15619" max="15619" width="18.375" style="30" customWidth="1"/>
    <col min="15620" max="15620" width="19.625" style="30" customWidth="1"/>
    <col min="15621" max="15621" width="18.375" style="30" customWidth="1"/>
    <col min="15622" max="15622" width="21" style="30" customWidth="1"/>
    <col min="15623" max="15623" width="24.5" style="30" customWidth="1"/>
    <col min="15624" max="15624" width="21.375" style="30" customWidth="1"/>
    <col min="15625" max="15625" width="26.875" style="30" customWidth="1"/>
    <col min="15626" max="15873" width="9.375" style="30"/>
    <col min="15874" max="15874" width="39" style="30" customWidth="1"/>
    <col min="15875" max="15875" width="18.375" style="30" customWidth="1"/>
    <col min="15876" max="15876" width="19.625" style="30" customWidth="1"/>
    <col min="15877" max="15877" width="18.375" style="30" customWidth="1"/>
    <col min="15878" max="15878" width="21" style="30" customWidth="1"/>
    <col min="15879" max="15879" width="24.5" style="30" customWidth="1"/>
    <col min="15880" max="15880" width="21.375" style="30" customWidth="1"/>
    <col min="15881" max="15881" width="26.875" style="30" customWidth="1"/>
    <col min="15882" max="16129" width="9.375" style="30"/>
    <col min="16130" max="16130" width="39" style="30" customWidth="1"/>
    <col min="16131" max="16131" width="18.375" style="30" customWidth="1"/>
    <col min="16132" max="16132" width="19.625" style="30" customWidth="1"/>
    <col min="16133" max="16133" width="18.375" style="30" customWidth="1"/>
    <col min="16134" max="16134" width="21" style="30" customWidth="1"/>
    <col min="16135" max="16135" width="24.5" style="30" customWidth="1"/>
    <col min="16136" max="16136" width="21.375" style="30" customWidth="1"/>
    <col min="16137" max="16137" width="26.875" style="30" customWidth="1"/>
    <col min="16138" max="16384" width="9.375" style="30"/>
  </cols>
  <sheetData>
    <row r="1" spans="1:10" ht="24.9" customHeight="1">
      <c r="A1" s="338" t="s">
        <v>492</v>
      </c>
      <c r="B1" s="338"/>
      <c r="C1" s="338"/>
      <c r="D1" s="338"/>
      <c r="E1" s="338"/>
      <c r="F1" s="338"/>
      <c r="G1" s="338"/>
      <c r="H1" s="338"/>
      <c r="I1" s="338"/>
    </row>
    <row r="2" spans="1:10" ht="24.9" customHeight="1">
      <c r="A2" s="338" t="s">
        <v>699</v>
      </c>
      <c r="B2" s="338"/>
      <c r="C2" s="338"/>
      <c r="D2" s="338"/>
      <c r="E2" s="338"/>
      <c r="F2" s="338"/>
      <c r="G2" s="338"/>
      <c r="H2" s="338"/>
      <c r="I2" s="338"/>
    </row>
    <row r="3" spans="1:10" ht="24.9" customHeight="1">
      <c r="A3" s="335" t="s">
        <v>636</v>
      </c>
      <c r="B3" s="335"/>
      <c r="C3" s="335"/>
      <c r="D3" s="335"/>
      <c r="E3" s="335"/>
      <c r="F3" s="335"/>
      <c r="G3" s="335"/>
      <c r="H3" s="335"/>
      <c r="I3" s="335"/>
      <c r="J3" s="48"/>
    </row>
    <row r="4" spans="1:10" ht="24.9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10" ht="12" customHeight="1"/>
    <row r="6" spans="1:10" s="46" customFormat="1" ht="24.9" customHeight="1">
      <c r="A6" s="347" t="s">
        <v>482</v>
      </c>
      <c r="B6" s="198" t="s">
        <v>465</v>
      </c>
      <c r="C6" s="347" t="s">
        <v>476</v>
      </c>
      <c r="D6" s="349" t="s">
        <v>466</v>
      </c>
      <c r="E6" s="349"/>
      <c r="F6" s="349" t="s">
        <v>467</v>
      </c>
      <c r="G6" s="349"/>
      <c r="H6" s="349" t="s">
        <v>468</v>
      </c>
      <c r="I6" s="349"/>
    </row>
    <row r="7" spans="1:10" s="46" customFormat="1" ht="24.9" customHeight="1">
      <c r="A7" s="350"/>
      <c r="B7" s="199" t="s">
        <v>469</v>
      </c>
      <c r="C7" s="350"/>
      <c r="D7" s="347" t="s">
        <v>620</v>
      </c>
      <c r="E7" s="347" t="s">
        <v>470</v>
      </c>
      <c r="F7" s="31" t="s">
        <v>471</v>
      </c>
      <c r="G7" s="350" t="s">
        <v>461</v>
      </c>
      <c r="H7" s="350" t="s">
        <v>472</v>
      </c>
      <c r="I7" s="350" t="s">
        <v>461</v>
      </c>
    </row>
    <row r="8" spans="1:10" ht="24.9" customHeight="1">
      <c r="A8" s="348"/>
      <c r="B8" s="203"/>
      <c r="C8" s="348"/>
      <c r="D8" s="348"/>
      <c r="E8" s="348"/>
      <c r="F8" s="32" t="s">
        <v>473</v>
      </c>
      <c r="G8" s="348"/>
      <c r="H8" s="348"/>
      <c r="I8" s="348"/>
    </row>
    <row r="9" spans="1:10" ht="24.9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10" ht="24.9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10" ht="24.9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10" ht="24.9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10" ht="24.9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 spans="1:10" ht="24.9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10" ht="24.9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10" ht="24.9" customHeight="1">
      <c r="A16" s="38"/>
      <c r="B16" s="38"/>
      <c r="C16" s="38"/>
      <c r="D16" s="38"/>
      <c r="E16" s="38"/>
      <c r="F16" s="38"/>
      <c r="G16" s="38"/>
      <c r="H16" s="38"/>
      <c r="I16" s="38"/>
    </row>
    <row r="18" spans="1:1" ht="24.9" customHeight="1">
      <c r="A18" s="47" t="s">
        <v>493</v>
      </c>
    </row>
  </sheetData>
  <mergeCells count="13">
    <mergeCell ref="D7:D8"/>
    <mergeCell ref="E7:E8"/>
    <mergeCell ref="A1:I1"/>
    <mergeCell ref="A2:I2"/>
    <mergeCell ref="D6:E6"/>
    <mergeCell ref="F6:G6"/>
    <mergeCell ref="H6:I6"/>
    <mergeCell ref="A3:I3"/>
    <mergeCell ref="G7:G8"/>
    <mergeCell ref="H7:H8"/>
    <mergeCell ref="I7:I8"/>
    <mergeCell ref="A6:A8"/>
    <mergeCell ref="C6:C8"/>
  </mergeCells>
  <printOptions horizontalCentered="1"/>
  <pageMargins left="0" right="0" top="0.59055118110236227" bottom="0.59055118110236227" header="0" footer="0"/>
  <pageSetup paperSize="9" scale="86" orientation="landscape" r:id="rId1"/>
  <headerFooter alignWithMargins="0">
    <oddHeader>&amp;Rแบบฟอร์ม 1 (6/23)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Zeros="0" view="pageBreakPreview" topLeftCell="A13" zoomScale="85" zoomScaleSheetLayoutView="85" workbookViewId="0">
      <selection activeCell="F23" sqref="F23"/>
    </sheetView>
  </sheetViews>
  <sheetFormatPr defaultColWidth="9.375" defaultRowHeight="18"/>
  <cols>
    <col min="1" max="1" width="29.875" style="30" customWidth="1"/>
    <col min="2" max="2" width="21.375" style="30" customWidth="1"/>
    <col min="3" max="3" width="20.375" style="30" customWidth="1"/>
    <col min="4" max="4" width="18.125" style="30" customWidth="1"/>
    <col min="5" max="5" width="13.625" style="30" customWidth="1"/>
    <col min="6" max="8" width="16.875" style="30" customWidth="1"/>
    <col min="9" max="9" width="16.5" style="30" customWidth="1"/>
    <col min="10" max="10" width="14.375" style="30" customWidth="1"/>
    <col min="11" max="16384" width="9.375" style="30"/>
  </cols>
  <sheetData>
    <row r="1" spans="1:10" ht="2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21">
      <c r="A2" s="338" t="s">
        <v>699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1">
      <c r="A3" s="188"/>
      <c r="B3" s="188"/>
      <c r="C3" s="188"/>
      <c r="D3" s="188"/>
      <c r="E3" s="188"/>
      <c r="F3" s="188"/>
      <c r="G3" s="188"/>
      <c r="H3" s="231"/>
      <c r="I3" s="231"/>
      <c r="J3" s="188"/>
    </row>
    <row r="4" spans="1:10" ht="21">
      <c r="A4" s="335" t="s">
        <v>588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21.75" customHeight="1"/>
    <row r="6" spans="1:10" s="40" customFormat="1" ht="24.9" customHeight="1">
      <c r="A6" s="331" t="s">
        <v>482</v>
      </c>
      <c r="B6" s="4" t="s">
        <v>484</v>
      </c>
      <c r="C6" s="4" t="s">
        <v>486</v>
      </c>
      <c r="D6" s="4" t="s">
        <v>488</v>
      </c>
      <c r="E6" s="331" t="s">
        <v>476</v>
      </c>
      <c r="F6" s="351" t="s">
        <v>479</v>
      </c>
      <c r="G6" s="352" t="s">
        <v>480</v>
      </c>
      <c r="H6" s="354" t="s">
        <v>681</v>
      </c>
      <c r="I6" s="355"/>
      <c r="J6" s="336" t="s">
        <v>478</v>
      </c>
    </row>
    <row r="7" spans="1:10" s="40" customFormat="1" ht="24.9" customHeight="1">
      <c r="A7" s="332"/>
      <c r="B7" s="41" t="s">
        <v>485</v>
      </c>
      <c r="C7" s="7" t="s">
        <v>487</v>
      </c>
      <c r="D7" s="7" t="s">
        <v>489</v>
      </c>
      <c r="E7" s="332"/>
      <c r="F7" s="351"/>
      <c r="G7" s="353"/>
      <c r="H7" s="233" t="s">
        <v>683</v>
      </c>
      <c r="I7" s="232" t="s">
        <v>682</v>
      </c>
      <c r="J7" s="337"/>
    </row>
    <row r="8" spans="1:10" ht="24.9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24.9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24.9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24.9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24.9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4.9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5" spans="1:10">
      <c r="A15" s="30" t="s">
        <v>490</v>
      </c>
    </row>
    <row r="17" spans="1:10" ht="21">
      <c r="A17" s="335" t="s">
        <v>589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spans="1:10" ht="21.75" customHeight="1"/>
    <row r="19" spans="1:10" s="40" customFormat="1" ht="24.9" customHeight="1">
      <c r="A19" s="331" t="s">
        <v>482</v>
      </c>
      <c r="B19" s="356" t="s">
        <v>102</v>
      </c>
      <c r="C19" s="356"/>
      <c r="D19" s="356"/>
      <c r="E19" s="331" t="s">
        <v>476</v>
      </c>
      <c r="F19" s="351" t="s">
        <v>479</v>
      </c>
      <c r="G19" s="352" t="s">
        <v>480</v>
      </c>
      <c r="H19" s="354" t="s">
        <v>681</v>
      </c>
      <c r="I19" s="355"/>
      <c r="J19" s="336" t="s">
        <v>478</v>
      </c>
    </row>
    <row r="20" spans="1:10" s="40" customFormat="1" ht="24.9" customHeight="1">
      <c r="A20" s="332"/>
      <c r="B20" s="190" t="s">
        <v>590</v>
      </c>
      <c r="C20" s="190" t="s">
        <v>591</v>
      </c>
      <c r="D20" s="190" t="s">
        <v>592</v>
      </c>
      <c r="E20" s="332"/>
      <c r="F20" s="351"/>
      <c r="G20" s="353"/>
      <c r="H20" s="233" t="s">
        <v>683</v>
      </c>
      <c r="I20" s="232" t="s">
        <v>684</v>
      </c>
      <c r="J20" s="337"/>
    </row>
    <row r="21" spans="1:10" ht="24.9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24.9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24.9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4.9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24.9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24.9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</sheetData>
  <mergeCells count="17">
    <mergeCell ref="A17:J17"/>
    <mergeCell ref="A19:A20"/>
    <mergeCell ref="E19:E20"/>
    <mergeCell ref="F19:F20"/>
    <mergeCell ref="G19:G20"/>
    <mergeCell ref="J19:J20"/>
    <mergeCell ref="B19:D19"/>
    <mergeCell ref="H19:I19"/>
    <mergeCell ref="A6:A7"/>
    <mergeCell ref="J6:J7"/>
    <mergeCell ref="E6:E7"/>
    <mergeCell ref="A1:J1"/>
    <mergeCell ref="A2:J2"/>
    <mergeCell ref="A4:J4"/>
    <mergeCell ref="F6:F7"/>
    <mergeCell ref="G6:G7"/>
    <mergeCell ref="H6:I6"/>
  </mergeCells>
  <printOptions horizontalCentered="1"/>
  <pageMargins left="0.51181102362204722" right="0.51181102362204722" top="0.55118110236220474" bottom="0.31496062992125984" header="0" footer="0"/>
  <pageSetup paperSize="9" scale="88" orientation="landscape" r:id="rId1"/>
  <headerFooter alignWithMargins="0">
    <oddHeader>&amp;Rแบบฟอร์ม 1 (7/23)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Zeros="0" view="pageBreakPreview" zoomScaleSheetLayoutView="100" workbookViewId="0">
      <selection activeCell="F9" sqref="F9"/>
    </sheetView>
  </sheetViews>
  <sheetFormatPr defaultColWidth="9.375" defaultRowHeight="18"/>
  <cols>
    <col min="1" max="1" width="29.875" style="30" customWidth="1"/>
    <col min="2" max="2" width="21.375" style="30" customWidth="1"/>
    <col min="3" max="3" width="20.375" style="30" customWidth="1"/>
    <col min="4" max="4" width="21.125" style="30" customWidth="1"/>
    <col min="5" max="5" width="20.125" style="30" customWidth="1"/>
    <col min="6" max="7" width="16.875" style="30" customWidth="1"/>
    <col min="8" max="8" width="26" style="30" customWidth="1"/>
    <col min="9" max="16384" width="9.375" style="30"/>
  </cols>
  <sheetData>
    <row r="1" spans="1:8" ht="21">
      <c r="A1" s="338" t="s">
        <v>483</v>
      </c>
      <c r="B1" s="338"/>
      <c r="C1" s="338"/>
      <c r="D1" s="338"/>
      <c r="E1" s="338"/>
      <c r="F1" s="338"/>
      <c r="G1" s="338"/>
      <c r="H1" s="338"/>
    </row>
    <row r="2" spans="1:8" ht="21">
      <c r="A2" s="338" t="s">
        <v>699</v>
      </c>
      <c r="B2" s="338"/>
      <c r="C2" s="338"/>
      <c r="D2" s="338"/>
      <c r="E2" s="338"/>
      <c r="F2" s="338"/>
      <c r="G2" s="338"/>
      <c r="H2" s="338"/>
    </row>
    <row r="3" spans="1:8" ht="21">
      <c r="A3" s="335" t="s">
        <v>593</v>
      </c>
      <c r="B3" s="335"/>
      <c r="C3" s="335"/>
      <c r="D3" s="335"/>
      <c r="E3" s="335"/>
      <c r="F3" s="335"/>
      <c r="G3" s="335"/>
      <c r="H3" s="335"/>
    </row>
    <row r="4" spans="1:8" ht="21.75" customHeight="1"/>
    <row r="5" spans="1:8" s="40" customFormat="1" ht="24.9" customHeight="1">
      <c r="A5" s="331" t="s">
        <v>482</v>
      </c>
      <c r="B5" s="189" t="s">
        <v>484</v>
      </c>
      <c r="C5" s="189" t="s">
        <v>486</v>
      </c>
      <c r="D5" s="189" t="s">
        <v>488</v>
      </c>
      <c r="E5" s="331" t="s">
        <v>476</v>
      </c>
      <c r="F5" s="351" t="s">
        <v>479</v>
      </c>
      <c r="G5" s="352" t="s">
        <v>480</v>
      </c>
      <c r="H5" s="336" t="s">
        <v>478</v>
      </c>
    </row>
    <row r="6" spans="1:8" s="40" customFormat="1" ht="24.9" customHeight="1">
      <c r="A6" s="332"/>
      <c r="B6" s="41" t="s">
        <v>485</v>
      </c>
      <c r="C6" s="190" t="s">
        <v>487</v>
      </c>
      <c r="D6" s="190" t="s">
        <v>489</v>
      </c>
      <c r="E6" s="332"/>
      <c r="F6" s="351"/>
      <c r="G6" s="353"/>
      <c r="H6" s="337"/>
    </row>
    <row r="7" spans="1:8" ht="24.9" customHeight="1">
      <c r="A7" s="36"/>
      <c r="B7" s="36"/>
      <c r="C7" s="36"/>
      <c r="D7" s="36"/>
      <c r="E7" s="36"/>
      <c r="F7" s="36"/>
      <c r="G7" s="36"/>
      <c r="H7" s="36"/>
    </row>
    <row r="8" spans="1:8" ht="24.9" customHeight="1">
      <c r="A8" s="36"/>
      <c r="B8" s="36"/>
      <c r="C8" s="36"/>
      <c r="D8" s="36"/>
      <c r="E8" s="36"/>
      <c r="F8" s="36"/>
      <c r="G8" s="36"/>
      <c r="H8" s="36"/>
    </row>
    <row r="9" spans="1:8" ht="24.9" customHeight="1">
      <c r="A9" s="36"/>
      <c r="B9" s="36"/>
      <c r="C9" s="36"/>
      <c r="D9" s="36"/>
      <c r="E9" s="36"/>
      <c r="F9" s="36"/>
      <c r="G9" s="36"/>
      <c r="H9" s="36"/>
    </row>
    <row r="10" spans="1:8" ht="24.9" customHeight="1">
      <c r="A10" s="36"/>
      <c r="B10" s="36"/>
      <c r="C10" s="36"/>
      <c r="D10" s="36"/>
      <c r="E10" s="36"/>
      <c r="F10" s="36"/>
      <c r="G10" s="36"/>
      <c r="H10" s="36"/>
    </row>
    <row r="11" spans="1:8" ht="24.9" customHeight="1">
      <c r="A11" s="36"/>
      <c r="B11" s="36"/>
      <c r="C11" s="36"/>
      <c r="D11" s="36"/>
      <c r="E11" s="36"/>
      <c r="F11" s="36"/>
      <c r="G11" s="36"/>
      <c r="H11" s="36"/>
    </row>
    <row r="12" spans="1:8" ht="24.9" customHeight="1">
      <c r="A12" s="36"/>
      <c r="B12" s="36"/>
      <c r="C12" s="36"/>
      <c r="D12" s="36"/>
      <c r="E12" s="36"/>
      <c r="F12" s="36"/>
      <c r="G12" s="36"/>
      <c r="H12" s="36"/>
    </row>
    <row r="13" spans="1:8" ht="24.9" customHeight="1">
      <c r="A13" s="36"/>
      <c r="B13" s="36"/>
      <c r="C13" s="36"/>
      <c r="D13" s="36"/>
      <c r="E13" s="36"/>
      <c r="F13" s="36"/>
      <c r="G13" s="36"/>
      <c r="H13" s="36"/>
    </row>
    <row r="14" spans="1:8" ht="24.9" customHeight="1">
      <c r="A14" s="36"/>
      <c r="B14" s="36"/>
      <c r="C14" s="36"/>
      <c r="D14" s="36"/>
      <c r="E14" s="36"/>
      <c r="F14" s="36"/>
      <c r="G14" s="36"/>
      <c r="H14" s="36"/>
    </row>
    <row r="15" spans="1:8" ht="24.9" customHeight="1">
      <c r="A15" s="38"/>
      <c r="B15" s="38"/>
      <c r="C15" s="38"/>
      <c r="D15" s="38"/>
      <c r="E15" s="38"/>
      <c r="F15" s="38"/>
      <c r="G15" s="38"/>
      <c r="H15" s="38"/>
    </row>
    <row r="17" spans="1:1">
      <c r="A17" s="30" t="s">
        <v>594</v>
      </c>
    </row>
  </sheetData>
  <mergeCells count="8">
    <mergeCell ref="A1:H1"/>
    <mergeCell ref="A2:H2"/>
    <mergeCell ref="A3:H3"/>
    <mergeCell ref="A5:A6"/>
    <mergeCell ref="E5:E6"/>
    <mergeCell ref="F5:F6"/>
    <mergeCell ref="G5:G6"/>
    <mergeCell ref="H5:H6"/>
  </mergeCells>
  <printOptions horizontalCentered="1"/>
  <pageMargins left="0.51181102362204722" right="0.51181102362204722" top="0.55118110236220474" bottom="0.31496062992125984" header="0" footer="0"/>
  <pageSetup paperSize="9" scale="94" orientation="landscape" r:id="rId1"/>
  <headerFooter alignWithMargins="0">
    <oddHeader>&amp;Rแบบฟอร์ม 1 (8/23)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SheetLayoutView="100" workbookViewId="0">
      <selection activeCell="G10" sqref="G10"/>
    </sheetView>
  </sheetViews>
  <sheetFormatPr defaultRowHeight="24.9" customHeight="1"/>
  <cols>
    <col min="1" max="1" width="25.375" style="30" bestFit="1" customWidth="1"/>
    <col min="2" max="2" width="15.125" style="30" customWidth="1"/>
    <col min="3" max="3" width="26" style="30" customWidth="1"/>
    <col min="4" max="4" width="19" style="30" customWidth="1"/>
    <col min="5" max="5" width="15" style="30" customWidth="1"/>
    <col min="6" max="6" width="12.875" style="30" customWidth="1"/>
    <col min="7" max="7" width="17.375" style="30" customWidth="1"/>
    <col min="8" max="8" width="16.875" style="30" customWidth="1"/>
    <col min="9" max="9" width="18.875" style="30" customWidth="1"/>
    <col min="10" max="10" width="17.5" style="30" bestFit="1" customWidth="1"/>
    <col min="11" max="11" width="17.875" style="30" bestFit="1" customWidth="1"/>
    <col min="12" max="12" width="17" style="30" customWidth="1"/>
    <col min="13" max="243" width="9.375" style="30"/>
    <col min="244" max="244" width="40.125" style="30" bestFit="1" customWidth="1"/>
    <col min="245" max="245" width="15.125" style="30" customWidth="1"/>
    <col min="246" max="246" width="16.875" style="30" customWidth="1"/>
    <col min="247" max="247" width="12.875" style="30" customWidth="1"/>
    <col min="248" max="248" width="16.875" style="30" customWidth="1"/>
    <col min="249" max="249" width="12.875" style="30" customWidth="1"/>
    <col min="250" max="250" width="16.875" style="30" customWidth="1"/>
    <col min="251" max="251" width="12.875" style="30" customWidth="1"/>
    <col min="252" max="252" width="16.875" style="30" customWidth="1"/>
    <col min="253" max="253" width="12.875" style="30" customWidth="1"/>
    <col min="254" max="254" width="16.875" style="30" customWidth="1"/>
    <col min="255" max="255" width="12.875" style="30" customWidth="1"/>
    <col min="256" max="256" width="16.875" style="30" customWidth="1"/>
    <col min="257" max="257" width="12.875" style="30" customWidth="1"/>
    <col min="258" max="258" width="16.875" style="30" customWidth="1"/>
    <col min="259" max="259" width="12.875" style="30" customWidth="1"/>
    <col min="260" max="260" width="16.875" style="30" customWidth="1"/>
    <col min="261" max="261" width="12.875" style="30" customWidth="1"/>
    <col min="262" max="499" width="9.375" style="30"/>
    <col min="500" max="500" width="40.125" style="30" bestFit="1" customWidth="1"/>
    <col min="501" max="501" width="15.125" style="30" customWidth="1"/>
    <col min="502" max="502" width="16.875" style="30" customWidth="1"/>
    <col min="503" max="503" width="12.875" style="30" customWidth="1"/>
    <col min="504" max="504" width="16.875" style="30" customWidth="1"/>
    <col min="505" max="505" width="12.875" style="30" customWidth="1"/>
    <col min="506" max="506" width="16.875" style="30" customWidth="1"/>
    <col min="507" max="507" width="12.875" style="30" customWidth="1"/>
    <col min="508" max="508" width="16.875" style="30" customWidth="1"/>
    <col min="509" max="509" width="12.875" style="30" customWidth="1"/>
    <col min="510" max="510" width="16.875" style="30" customWidth="1"/>
    <col min="511" max="511" width="12.875" style="30" customWidth="1"/>
    <col min="512" max="512" width="16.875" style="30" customWidth="1"/>
    <col min="513" max="513" width="12.875" style="30" customWidth="1"/>
    <col min="514" max="514" width="16.875" style="30" customWidth="1"/>
    <col min="515" max="515" width="12.875" style="30" customWidth="1"/>
    <col min="516" max="516" width="16.875" style="30" customWidth="1"/>
    <col min="517" max="517" width="12.875" style="30" customWidth="1"/>
    <col min="518" max="755" width="9.375" style="30"/>
    <col min="756" max="756" width="40.125" style="30" bestFit="1" customWidth="1"/>
    <col min="757" max="757" width="15.125" style="30" customWidth="1"/>
    <col min="758" max="758" width="16.875" style="30" customWidth="1"/>
    <col min="759" max="759" width="12.875" style="30" customWidth="1"/>
    <col min="760" max="760" width="16.875" style="30" customWidth="1"/>
    <col min="761" max="761" width="12.875" style="30" customWidth="1"/>
    <col min="762" max="762" width="16.875" style="30" customWidth="1"/>
    <col min="763" max="763" width="12.875" style="30" customWidth="1"/>
    <col min="764" max="764" width="16.875" style="30" customWidth="1"/>
    <col min="765" max="765" width="12.875" style="30" customWidth="1"/>
    <col min="766" max="766" width="16.875" style="30" customWidth="1"/>
    <col min="767" max="767" width="12.875" style="30" customWidth="1"/>
    <col min="768" max="768" width="16.875" style="30" customWidth="1"/>
    <col min="769" max="769" width="12.875" style="30" customWidth="1"/>
    <col min="770" max="770" width="16.875" style="30" customWidth="1"/>
    <col min="771" max="771" width="12.875" style="30" customWidth="1"/>
    <col min="772" max="772" width="16.875" style="30" customWidth="1"/>
    <col min="773" max="773" width="12.875" style="30" customWidth="1"/>
    <col min="774" max="1011" width="9.375" style="30"/>
    <col min="1012" max="1012" width="40.125" style="30" bestFit="1" customWidth="1"/>
    <col min="1013" max="1013" width="15.125" style="30" customWidth="1"/>
    <col min="1014" max="1014" width="16.875" style="30" customWidth="1"/>
    <col min="1015" max="1015" width="12.875" style="30" customWidth="1"/>
    <col min="1016" max="1016" width="16.875" style="30" customWidth="1"/>
    <col min="1017" max="1017" width="12.875" style="30" customWidth="1"/>
    <col min="1018" max="1018" width="16.875" style="30" customWidth="1"/>
    <col min="1019" max="1019" width="12.875" style="30" customWidth="1"/>
    <col min="1020" max="1020" width="16.875" style="30" customWidth="1"/>
    <col min="1021" max="1021" width="12.875" style="30" customWidth="1"/>
    <col min="1022" max="1022" width="16.875" style="30" customWidth="1"/>
    <col min="1023" max="1023" width="12.875" style="30" customWidth="1"/>
    <col min="1024" max="1024" width="16.875" style="30" customWidth="1"/>
    <col min="1025" max="1025" width="12.875" style="30" customWidth="1"/>
    <col min="1026" max="1026" width="16.875" style="30" customWidth="1"/>
    <col min="1027" max="1027" width="12.875" style="30" customWidth="1"/>
    <col min="1028" max="1028" width="16.875" style="30" customWidth="1"/>
    <col min="1029" max="1029" width="12.875" style="30" customWidth="1"/>
    <col min="1030" max="1267" width="9.375" style="30"/>
    <col min="1268" max="1268" width="40.125" style="30" bestFit="1" customWidth="1"/>
    <col min="1269" max="1269" width="15.125" style="30" customWidth="1"/>
    <col min="1270" max="1270" width="16.875" style="30" customWidth="1"/>
    <col min="1271" max="1271" width="12.875" style="30" customWidth="1"/>
    <col min="1272" max="1272" width="16.875" style="30" customWidth="1"/>
    <col min="1273" max="1273" width="12.875" style="30" customWidth="1"/>
    <col min="1274" max="1274" width="16.875" style="30" customWidth="1"/>
    <col min="1275" max="1275" width="12.875" style="30" customWidth="1"/>
    <col min="1276" max="1276" width="16.875" style="30" customWidth="1"/>
    <col min="1277" max="1277" width="12.875" style="30" customWidth="1"/>
    <col min="1278" max="1278" width="16.875" style="30" customWidth="1"/>
    <col min="1279" max="1279" width="12.875" style="30" customWidth="1"/>
    <col min="1280" max="1280" width="16.875" style="30" customWidth="1"/>
    <col min="1281" max="1281" width="12.875" style="30" customWidth="1"/>
    <col min="1282" max="1282" width="16.875" style="30" customWidth="1"/>
    <col min="1283" max="1283" width="12.875" style="30" customWidth="1"/>
    <col min="1284" max="1284" width="16.875" style="30" customWidth="1"/>
    <col min="1285" max="1285" width="12.875" style="30" customWidth="1"/>
    <col min="1286" max="1523" width="9.375" style="30"/>
    <col min="1524" max="1524" width="40.125" style="30" bestFit="1" customWidth="1"/>
    <col min="1525" max="1525" width="15.125" style="30" customWidth="1"/>
    <col min="1526" max="1526" width="16.875" style="30" customWidth="1"/>
    <col min="1527" max="1527" width="12.875" style="30" customWidth="1"/>
    <col min="1528" max="1528" width="16.875" style="30" customWidth="1"/>
    <col min="1529" max="1529" width="12.875" style="30" customWidth="1"/>
    <col min="1530" max="1530" width="16.875" style="30" customWidth="1"/>
    <col min="1531" max="1531" width="12.875" style="30" customWidth="1"/>
    <col min="1532" max="1532" width="16.875" style="30" customWidth="1"/>
    <col min="1533" max="1533" width="12.875" style="30" customWidth="1"/>
    <col min="1534" max="1534" width="16.875" style="30" customWidth="1"/>
    <col min="1535" max="1535" width="12.875" style="30" customWidth="1"/>
    <col min="1536" max="1536" width="16.875" style="30" customWidth="1"/>
    <col min="1537" max="1537" width="12.875" style="30" customWidth="1"/>
    <col min="1538" max="1538" width="16.875" style="30" customWidth="1"/>
    <col min="1539" max="1539" width="12.875" style="30" customWidth="1"/>
    <col min="1540" max="1540" width="16.875" style="30" customWidth="1"/>
    <col min="1541" max="1541" width="12.875" style="30" customWidth="1"/>
    <col min="1542" max="1779" width="9.375" style="30"/>
    <col min="1780" max="1780" width="40.125" style="30" bestFit="1" customWidth="1"/>
    <col min="1781" max="1781" width="15.125" style="30" customWidth="1"/>
    <col min="1782" max="1782" width="16.875" style="30" customWidth="1"/>
    <col min="1783" max="1783" width="12.875" style="30" customWidth="1"/>
    <col min="1784" max="1784" width="16.875" style="30" customWidth="1"/>
    <col min="1785" max="1785" width="12.875" style="30" customWidth="1"/>
    <col min="1786" max="1786" width="16.875" style="30" customWidth="1"/>
    <col min="1787" max="1787" width="12.875" style="30" customWidth="1"/>
    <col min="1788" max="1788" width="16.875" style="30" customWidth="1"/>
    <col min="1789" max="1789" width="12.875" style="30" customWidth="1"/>
    <col min="1790" max="1790" width="16.875" style="30" customWidth="1"/>
    <col min="1791" max="1791" width="12.875" style="30" customWidth="1"/>
    <col min="1792" max="1792" width="16.875" style="30" customWidth="1"/>
    <col min="1793" max="1793" width="12.875" style="30" customWidth="1"/>
    <col min="1794" max="1794" width="16.875" style="30" customWidth="1"/>
    <col min="1795" max="1795" width="12.875" style="30" customWidth="1"/>
    <col min="1796" max="1796" width="16.875" style="30" customWidth="1"/>
    <col min="1797" max="1797" width="12.875" style="30" customWidth="1"/>
    <col min="1798" max="2035" width="9.375" style="30"/>
    <col min="2036" max="2036" width="40.125" style="30" bestFit="1" customWidth="1"/>
    <col min="2037" max="2037" width="15.125" style="30" customWidth="1"/>
    <col min="2038" max="2038" width="16.875" style="30" customWidth="1"/>
    <col min="2039" max="2039" width="12.875" style="30" customWidth="1"/>
    <col min="2040" max="2040" width="16.875" style="30" customWidth="1"/>
    <col min="2041" max="2041" width="12.875" style="30" customWidth="1"/>
    <col min="2042" max="2042" width="16.875" style="30" customWidth="1"/>
    <col min="2043" max="2043" width="12.875" style="30" customWidth="1"/>
    <col min="2044" max="2044" width="16.875" style="30" customWidth="1"/>
    <col min="2045" max="2045" width="12.875" style="30" customWidth="1"/>
    <col min="2046" max="2046" width="16.875" style="30" customWidth="1"/>
    <col min="2047" max="2047" width="12.875" style="30" customWidth="1"/>
    <col min="2048" max="2048" width="16.875" style="30" customWidth="1"/>
    <col min="2049" max="2049" width="12.875" style="30" customWidth="1"/>
    <col min="2050" max="2050" width="16.875" style="30" customWidth="1"/>
    <col min="2051" max="2051" width="12.875" style="30" customWidth="1"/>
    <col min="2052" max="2052" width="16.875" style="30" customWidth="1"/>
    <col min="2053" max="2053" width="12.875" style="30" customWidth="1"/>
    <col min="2054" max="2291" width="9.375" style="30"/>
    <col min="2292" max="2292" width="40.125" style="30" bestFit="1" customWidth="1"/>
    <col min="2293" max="2293" width="15.125" style="30" customWidth="1"/>
    <col min="2294" max="2294" width="16.875" style="30" customWidth="1"/>
    <col min="2295" max="2295" width="12.875" style="30" customWidth="1"/>
    <col min="2296" max="2296" width="16.875" style="30" customWidth="1"/>
    <col min="2297" max="2297" width="12.875" style="30" customWidth="1"/>
    <col min="2298" max="2298" width="16.875" style="30" customWidth="1"/>
    <col min="2299" max="2299" width="12.875" style="30" customWidth="1"/>
    <col min="2300" max="2300" width="16.875" style="30" customWidth="1"/>
    <col min="2301" max="2301" width="12.875" style="30" customWidth="1"/>
    <col min="2302" max="2302" width="16.875" style="30" customWidth="1"/>
    <col min="2303" max="2303" width="12.875" style="30" customWidth="1"/>
    <col min="2304" max="2304" width="16.875" style="30" customWidth="1"/>
    <col min="2305" max="2305" width="12.875" style="30" customWidth="1"/>
    <col min="2306" max="2306" width="16.875" style="30" customWidth="1"/>
    <col min="2307" max="2307" width="12.875" style="30" customWidth="1"/>
    <col min="2308" max="2308" width="16.875" style="30" customWidth="1"/>
    <col min="2309" max="2309" width="12.875" style="30" customWidth="1"/>
    <col min="2310" max="2547" width="9.375" style="30"/>
    <col min="2548" max="2548" width="40.125" style="30" bestFit="1" customWidth="1"/>
    <col min="2549" max="2549" width="15.125" style="30" customWidth="1"/>
    <col min="2550" max="2550" width="16.875" style="30" customWidth="1"/>
    <col min="2551" max="2551" width="12.875" style="30" customWidth="1"/>
    <col min="2552" max="2552" width="16.875" style="30" customWidth="1"/>
    <col min="2553" max="2553" width="12.875" style="30" customWidth="1"/>
    <col min="2554" max="2554" width="16.875" style="30" customWidth="1"/>
    <col min="2555" max="2555" width="12.875" style="30" customWidth="1"/>
    <col min="2556" max="2556" width="16.875" style="30" customWidth="1"/>
    <col min="2557" max="2557" width="12.875" style="30" customWidth="1"/>
    <col min="2558" max="2558" width="16.875" style="30" customWidth="1"/>
    <col min="2559" max="2559" width="12.875" style="30" customWidth="1"/>
    <col min="2560" max="2560" width="16.875" style="30" customWidth="1"/>
    <col min="2561" max="2561" width="12.875" style="30" customWidth="1"/>
    <col min="2562" max="2562" width="16.875" style="30" customWidth="1"/>
    <col min="2563" max="2563" width="12.875" style="30" customWidth="1"/>
    <col min="2564" max="2564" width="16.875" style="30" customWidth="1"/>
    <col min="2565" max="2565" width="12.875" style="30" customWidth="1"/>
    <col min="2566" max="2803" width="9.375" style="30"/>
    <col min="2804" max="2804" width="40.125" style="30" bestFit="1" customWidth="1"/>
    <col min="2805" max="2805" width="15.125" style="30" customWidth="1"/>
    <col min="2806" max="2806" width="16.875" style="30" customWidth="1"/>
    <col min="2807" max="2807" width="12.875" style="30" customWidth="1"/>
    <col min="2808" max="2808" width="16.875" style="30" customWidth="1"/>
    <col min="2809" max="2809" width="12.875" style="30" customWidth="1"/>
    <col min="2810" max="2810" width="16.875" style="30" customWidth="1"/>
    <col min="2811" max="2811" width="12.875" style="30" customWidth="1"/>
    <col min="2812" max="2812" width="16.875" style="30" customWidth="1"/>
    <col min="2813" max="2813" width="12.875" style="30" customWidth="1"/>
    <col min="2814" max="2814" width="16.875" style="30" customWidth="1"/>
    <col min="2815" max="2815" width="12.875" style="30" customWidth="1"/>
    <col min="2816" max="2816" width="16.875" style="30" customWidth="1"/>
    <col min="2817" max="2817" width="12.875" style="30" customWidth="1"/>
    <col min="2818" max="2818" width="16.875" style="30" customWidth="1"/>
    <col min="2819" max="2819" width="12.875" style="30" customWidth="1"/>
    <col min="2820" max="2820" width="16.875" style="30" customWidth="1"/>
    <col min="2821" max="2821" width="12.875" style="30" customWidth="1"/>
    <col min="2822" max="3059" width="9.375" style="30"/>
    <col min="3060" max="3060" width="40.125" style="30" bestFit="1" customWidth="1"/>
    <col min="3061" max="3061" width="15.125" style="30" customWidth="1"/>
    <col min="3062" max="3062" width="16.875" style="30" customWidth="1"/>
    <col min="3063" max="3063" width="12.875" style="30" customWidth="1"/>
    <col min="3064" max="3064" width="16.875" style="30" customWidth="1"/>
    <col min="3065" max="3065" width="12.875" style="30" customWidth="1"/>
    <col min="3066" max="3066" width="16.875" style="30" customWidth="1"/>
    <col min="3067" max="3067" width="12.875" style="30" customWidth="1"/>
    <col min="3068" max="3068" width="16.875" style="30" customWidth="1"/>
    <col min="3069" max="3069" width="12.875" style="30" customWidth="1"/>
    <col min="3070" max="3070" width="16.875" style="30" customWidth="1"/>
    <col min="3071" max="3071" width="12.875" style="30" customWidth="1"/>
    <col min="3072" max="3072" width="16.875" style="30" customWidth="1"/>
    <col min="3073" max="3073" width="12.875" style="30" customWidth="1"/>
    <col min="3074" max="3074" width="16.875" style="30" customWidth="1"/>
    <col min="3075" max="3075" width="12.875" style="30" customWidth="1"/>
    <col min="3076" max="3076" width="16.875" style="30" customWidth="1"/>
    <col min="3077" max="3077" width="12.875" style="30" customWidth="1"/>
    <col min="3078" max="3315" width="9.375" style="30"/>
    <col min="3316" max="3316" width="40.125" style="30" bestFit="1" customWidth="1"/>
    <col min="3317" max="3317" width="15.125" style="30" customWidth="1"/>
    <col min="3318" max="3318" width="16.875" style="30" customWidth="1"/>
    <col min="3319" max="3319" width="12.875" style="30" customWidth="1"/>
    <col min="3320" max="3320" width="16.875" style="30" customWidth="1"/>
    <col min="3321" max="3321" width="12.875" style="30" customWidth="1"/>
    <col min="3322" max="3322" width="16.875" style="30" customWidth="1"/>
    <col min="3323" max="3323" width="12.875" style="30" customWidth="1"/>
    <col min="3324" max="3324" width="16.875" style="30" customWidth="1"/>
    <col min="3325" max="3325" width="12.875" style="30" customWidth="1"/>
    <col min="3326" max="3326" width="16.875" style="30" customWidth="1"/>
    <col min="3327" max="3327" width="12.875" style="30" customWidth="1"/>
    <col min="3328" max="3328" width="16.875" style="30" customWidth="1"/>
    <col min="3329" max="3329" width="12.875" style="30" customWidth="1"/>
    <col min="3330" max="3330" width="16.875" style="30" customWidth="1"/>
    <col min="3331" max="3331" width="12.875" style="30" customWidth="1"/>
    <col min="3332" max="3332" width="16.875" style="30" customWidth="1"/>
    <col min="3333" max="3333" width="12.875" style="30" customWidth="1"/>
    <col min="3334" max="3571" width="9.375" style="30"/>
    <col min="3572" max="3572" width="40.125" style="30" bestFit="1" customWidth="1"/>
    <col min="3573" max="3573" width="15.125" style="30" customWidth="1"/>
    <col min="3574" max="3574" width="16.875" style="30" customWidth="1"/>
    <col min="3575" max="3575" width="12.875" style="30" customWidth="1"/>
    <col min="3576" max="3576" width="16.875" style="30" customWidth="1"/>
    <col min="3577" max="3577" width="12.875" style="30" customWidth="1"/>
    <col min="3578" max="3578" width="16.875" style="30" customWidth="1"/>
    <col min="3579" max="3579" width="12.875" style="30" customWidth="1"/>
    <col min="3580" max="3580" width="16.875" style="30" customWidth="1"/>
    <col min="3581" max="3581" width="12.875" style="30" customWidth="1"/>
    <col min="3582" max="3582" width="16.875" style="30" customWidth="1"/>
    <col min="3583" max="3583" width="12.875" style="30" customWidth="1"/>
    <col min="3584" max="3584" width="16.875" style="30" customWidth="1"/>
    <col min="3585" max="3585" width="12.875" style="30" customWidth="1"/>
    <col min="3586" max="3586" width="16.875" style="30" customWidth="1"/>
    <col min="3587" max="3587" width="12.875" style="30" customWidth="1"/>
    <col min="3588" max="3588" width="16.875" style="30" customWidth="1"/>
    <col min="3589" max="3589" width="12.875" style="30" customWidth="1"/>
    <col min="3590" max="3827" width="9.375" style="30"/>
    <col min="3828" max="3828" width="40.125" style="30" bestFit="1" customWidth="1"/>
    <col min="3829" max="3829" width="15.125" style="30" customWidth="1"/>
    <col min="3830" max="3830" width="16.875" style="30" customWidth="1"/>
    <col min="3831" max="3831" width="12.875" style="30" customWidth="1"/>
    <col min="3832" max="3832" width="16.875" style="30" customWidth="1"/>
    <col min="3833" max="3833" width="12.875" style="30" customWidth="1"/>
    <col min="3834" max="3834" width="16.875" style="30" customWidth="1"/>
    <col min="3835" max="3835" width="12.875" style="30" customWidth="1"/>
    <col min="3836" max="3836" width="16.875" style="30" customWidth="1"/>
    <col min="3837" max="3837" width="12.875" style="30" customWidth="1"/>
    <col min="3838" max="3838" width="16.875" style="30" customWidth="1"/>
    <col min="3839" max="3839" width="12.875" style="30" customWidth="1"/>
    <col min="3840" max="3840" width="16.875" style="30" customWidth="1"/>
    <col min="3841" max="3841" width="12.875" style="30" customWidth="1"/>
    <col min="3842" max="3842" width="16.875" style="30" customWidth="1"/>
    <col min="3843" max="3843" width="12.875" style="30" customWidth="1"/>
    <col min="3844" max="3844" width="16.875" style="30" customWidth="1"/>
    <col min="3845" max="3845" width="12.875" style="30" customWidth="1"/>
    <col min="3846" max="4083" width="9.375" style="30"/>
    <col min="4084" max="4084" width="40.125" style="30" bestFit="1" customWidth="1"/>
    <col min="4085" max="4085" width="15.125" style="30" customWidth="1"/>
    <col min="4086" max="4086" width="16.875" style="30" customWidth="1"/>
    <col min="4087" max="4087" width="12.875" style="30" customWidth="1"/>
    <col min="4088" max="4088" width="16.875" style="30" customWidth="1"/>
    <col min="4089" max="4089" width="12.875" style="30" customWidth="1"/>
    <col min="4090" max="4090" width="16.875" style="30" customWidth="1"/>
    <col min="4091" max="4091" width="12.875" style="30" customWidth="1"/>
    <col min="4092" max="4092" width="16.875" style="30" customWidth="1"/>
    <col min="4093" max="4093" width="12.875" style="30" customWidth="1"/>
    <col min="4094" max="4094" width="16.875" style="30" customWidth="1"/>
    <col min="4095" max="4095" width="12.875" style="30" customWidth="1"/>
    <col min="4096" max="4096" width="16.875" style="30" customWidth="1"/>
    <col min="4097" max="4097" width="12.875" style="30" customWidth="1"/>
    <col min="4098" max="4098" width="16.875" style="30" customWidth="1"/>
    <col min="4099" max="4099" width="12.875" style="30" customWidth="1"/>
    <col min="4100" max="4100" width="16.875" style="30" customWidth="1"/>
    <col min="4101" max="4101" width="12.875" style="30" customWidth="1"/>
    <col min="4102" max="4339" width="9.375" style="30"/>
    <col min="4340" max="4340" width="40.125" style="30" bestFit="1" customWidth="1"/>
    <col min="4341" max="4341" width="15.125" style="30" customWidth="1"/>
    <col min="4342" max="4342" width="16.875" style="30" customWidth="1"/>
    <col min="4343" max="4343" width="12.875" style="30" customWidth="1"/>
    <col min="4344" max="4344" width="16.875" style="30" customWidth="1"/>
    <col min="4345" max="4345" width="12.875" style="30" customWidth="1"/>
    <col min="4346" max="4346" width="16.875" style="30" customWidth="1"/>
    <col min="4347" max="4347" width="12.875" style="30" customWidth="1"/>
    <col min="4348" max="4348" width="16.875" style="30" customWidth="1"/>
    <col min="4349" max="4349" width="12.875" style="30" customWidth="1"/>
    <col min="4350" max="4350" width="16.875" style="30" customWidth="1"/>
    <col min="4351" max="4351" width="12.875" style="30" customWidth="1"/>
    <col min="4352" max="4352" width="16.875" style="30" customWidth="1"/>
    <col min="4353" max="4353" width="12.875" style="30" customWidth="1"/>
    <col min="4354" max="4354" width="16.875" style="30" customWidth="1"/>
    <col min="4355" max="4355" width="12.875" style="30" customWidth="1"/>
    <col min="4356" max="4356" width="16.875" style="30" customWidth="1"/>
    <col min="4357" max="4357" width="12.875" style="30" customWidth="1"/>
    <col min="4358" max="4595" width="9.375" style="30"/>
    <col min="4596" max="4596" width="40.125" style="30" bestFit="1" customWidth="1"/>
    <col min="4597" max="4597" width="15.125" style="30" customWidth="1"/>
    <col min="4598" max="4598" width="16.875" style="30" customWidth="1"/>
    <col min="4599" max="4599" width="12.875" style="30" customWidth="1"/>
    <col min="4600" max="4600" width="16.875" style="30" customWidth="1"/>
    <col min="4601" max="4601" width="12.875" style="30" customWidth="1"/>
    <col min="4602" max="4602" width="16.875" style="30" customWidth="1"/>
    <col min="4603" max="4603" width="12.875" style="30" customWidth="1"/>
    <col min="4604" max="4604" width="16.875" style="30" customWidth="1"/>
    <col min="4605" max="4605" width="12.875" style="30" customWidth="1"/>
    <col min="4606" max="4606" width="16.875" style="30" customWidth="1"/>
    <col min="4607" max="4607" width="12.875" style="30" customWidth="1"/>
    <col min="4608" max="4608" width="16.875" style="30" customWidth="1"/>
    <col min="4609" max="4609" width="12.875" style="30" customWidth="1"/>
    <col min="4610" max="4610" width="16.875" style="30" customWidth="1"/>
    <col min="4611" max="4611" width="12.875" style="30" customWidth="1"/>
    <col min="4612" max="4612" width="16.875" style="30" customWidth="1"/>
    <col min="4613" max="4613" width="12.875" style="30" customWidth="1"/>
    <col min="4614" max="4851" width="9.375" style="30"/>
    <col min="4852" max="4852" width="40.125" style="30" bestFit="1" customWidth="1"/>
    <col min="4853" max="4853" width="15.125" style="30" customWidth="1"/>
    <col min="4854" max="4854" width="16.875" style="30" customWidth="1"/>
    <col min="4855" max="4855" width="12.875" style="30" customWidth="1"/>
    <col min="4856" max="4856" width="16.875" style="30" customWidth="1"/>
    <col min="4857" max="4857" width="12.875" style="30" customWidth="1"/>
    <col min="4858" max="4858" width="16.875" style="30" customWidth="1"/>
    <col min="4859" max="4859" width="12.875" style="30" customWidth="1"/>
    <col min="4860" max="4860" width="16.875" style="30" customWidth="1"/>
    <col min="4861" max="4861" width="12.875" style="30" customWidth="1"/>
    <col min="4862" max="4862" width="16.875" style="30" customWidth="1"/>
    <col min="4863" max="4863" width="12.875" style="30" customWidth="1"/>
    <col min="4864" max="4864" width="16.875" style="30" customWidth="1"/>
    <col min="4865" max="4865" width="12.875" style="30" customWidth="1"/>
    <col min="4866" max="4866" width="16.875" style="30" customWidth="1"/>
    <col min="4867" max="4867" width="12.875" style="30" customWidth="1"/>
    <col min="4868" max="4868" width="16.875" style="30" customWidth="1"/>
    <col min="4869" max="4869" width="12.875" style="30" customWidth="1"/>
    <col min="4870" max="5107" width="9.375" style="30"/>
    <col min="5108" max="5108" width="40.125" style="30" bestFit="1" customWidth="1"/>
    <col min="5109" max="5109" width="15.125" style="30" customWidth="1"/>
    <col min="5110" max="5110" width="16.875" style="30" customWidth="1"/>
    <col min="5111" max="5111" width="12.875" style="30" customWidth="1"/>
    <col min="5112" max="5112" width="16.875" style="30" customWidth="1"/>
    <col min="5113" max="5113" width="12.875" style="30" customWidth="1"/>
    <col min="5114" max="5114" width="16.875" style="30" customWidth="1"/>
    <col min="5115" max="5115" width="12.875" style="30" customWidth="1"/>
    <col min="5116" max="5116" width="16.875" style="30" customWidth="1"/>
    <col min="5117" max="5117" width="12.875" style="30" customWidth="1"/>
    <col min="5118" max="5118" width="16.875" style="30" customWidth="1"/>
    <col min="5119" max="5119" width="12.875" style="30" customWidth="1"/>
    <col min="5120" max="5120" width="16.875" style="30" customWidth="1"/>
    <col min="5121" max="5121" width="12.875" style="30" customWidth="1"/>
    <col min="5122" max="5122" width="16.875" style="30" customWidth="1"/>
    <col min="5123" max="5123" width="12.875" style="30" customWidth="1"/>
    <col min="5124" max="5124" width="16.875" style="30" customWidth="1"/>
    <col min="5125" max="5125" width="12.875" style="30" customWidth="1"/>
    <col min="5126" max="5363" width="9.375" style="30"/>
    <col min="5364" max="5364" width="40.125" style="30" bestFit="1" customWidth="1"/>
    <col min="5365" max="5365" width="15.125" style="30" customWidth="1"/>
    <col min="5366" max="5366" width="16.875" style="30" customWidth="1"/>
    <col min="5367" max="5367" width="12.875" style="30" customWidth="1"/>
    <col min="5368" max="5368" width="16.875" style="30" customWidth="1"/>
    <col min="5369" max="5369" width="12.875" style="30" customWidth="1"/>
    <col min="5370" max="5370" width="16.875" style="30" customWidth="1"/>
    <col min="5371" max="5371" width="12.875" style="30" customWidth="1"/>
    <col min="5372" max="5372" width="16.875" style="30" customWidth="1"/>
    <col min="5373" max="5373" width="12.875" style="30" customWidth="1"/>
    <col min="5374" max="5374" width="16.875" style="30" customWidth="1"/>
    <col min="5375" max="5375" width="12.875" style="30" customWidth="1"/>
    <col min="5376" max="5376" width="16.875" style="30" customWidth="1"/>
    <col min="5377" max="5377" width="12.875" style="30" customWidth="1"/>
    <col min="5378" max="5378" width="16.875" style="30" customWidth="1"/>
    <col min="5379" max="5379" width="12.875" style="30" customWidth="1"/>
    <col min="5380" max="5380" width="16.875" style="30" customWidth="1"/>
    <col min="5381" max="5381" width="12.875" style="30" customWidth="1"/>
    <col min="5382" max="5619" width="9.375" style="30"/>
    <col min="5620" max="5620" width="40.125" style="30" bestFit="1" customWidth="1"/>
    <col min="5621" max="5621" width="15.125" style="30" customWidth="1"/>
    <col min="5622" max="5622" width="16.875" style="30" customWidth="1"/>
    <col min="5623" max="5623" width="12.875" style="30" customWidth="1"/>
    <col min="5624" max="5624" width="16.875" style="30" customWidth="1"/>
    <col min="5625" max="5625" width="12.875" style="30" customWidth="1"/>
    <col min="5626" max="5626" width="16.875" style="30" customWidth="1"/>
    <col min="5627" max="5627" width="12.875" style="30" customWidth="1"/>
    <col min="5628" max="5628" width="16.875" style="30" customWidth="1"/>
    <col min="5629" max="5629" width="12.875" style="30" customWidth="1"/>
    <col min="5630" max="5630" width="16.875" style="30" customWidth="1"/>
    <col min="5631" max="5631" width="12.875" style="30" customWidth="1"/>
    <col min="5632" max="5632" width="16.875" style="30" customWidth="1"/>
    <col min="5633" max="5633" width="12.875" style="30" customWidth="1"/>
    <col min="5634" max="5634" width="16.875" style="30" customWidth="1"/>
    <col min="5635" max="5635" width="12.875" style="30" customWidth="1"/>
    <col min="5636" max="5636" width="16.875" style="30" customWidth="1"/>
    <col min="5637" max="5637" width="12.875" style="30" customWidth="1"/>
    <col min="5638" max="5875" width="9.375" style="30"/>
    <col min="5876" max="5876" width="40.125" style="30" bestFit="1" customWidth="1"/>
    <col min="5877" max="5877" width="15.125" style="30" customWidth="1"/>
    <col min="5878" max="5878" width="16.875" style="30" customWidth="1"/>
    <col min="5879" max="5879" width="12.875" style="30" customWidth="1"/>
    <col min="5880" max="5880" width="16.875" style="30" customWidth="1"/>
    <col min="5881" max="5881" width="12.875" style="30" customWidth="1"/>
    <col min="5882" max="5882" width="16.875" style="30" customWidth="1"/>
    <col min="5883" max="5883" width="12.875" style="30" customWidth="1"/>
    <col min="5884" max="5884" width="16.875" style="30" customWidth="1"/>
    <col min="5885" max="5885" width="12.875" style="30" customWidth="1"/>
    <col min="5886" max="5886" width="16.875" style="30" customWidth="1"/>
    <col min="5887" max="5887" width="12.875" style="30" customWidth="1"/>
    <col min="5888" max="5888" width="16.875" style="30" customWidth="1"/>
    <col min="5889" max="5889" width="12.875" style="30" customWidth="1"/>
    <col min="5890" max="5890" width="16.875" style="30" customWidth="1"/>
    <col min="5891" max="5891" width="12.875" style="30" customWidth="1"/>
    <col min="5892" max="5892" width="16.875" style="30" customWidth="1"/>
    <col min="5893" max="5893" width="12.875" style="30" customWidth="1"/>
    <col min="5894" max="6131" width="9.375" style="30"/>
    <col min="6132" max="6132" width="40.125" style="30" bestFit="1" customWidth="1"/>
    <col min="6133" max="6133" width="15.125" style="30" customWidth="1"/>
    <col min="6134" max="6134" width="16.875" style="30" customWidth="1"/>
    <col min="6135" max="6135" width="12.875" style="30" customWidth="1"/>
    <col min="6136" max="6136" width="16.875" style="30" customWidth="1"/>
    <col min="6137" max="6137" width="12.875" style="30" customWidth="1"/>
    <col min="6138" max="6138" width="16.875" style="30" customWidth="1"/>
    <col min="6139" max="6139" width="12.875" style="30" customWidth="1"/>
    <col min="6140" max="6140" width="16.875" style="30" customWidth="1"/>
    <col min="6141" max="6141" width="12.875" style="30" customWidth="1"/>
    <col min="6142" max="6142" width="16.875" style="30" customWidth="1"/>
    <col min="6143" max="6143" width="12.875" style="30" customWidth="1"/>
    <col min="6144" max="6144" width="16.875" style="30" customWidth="1"/>
    <col min="6145" max="6145" width="12.875" style="30" customWidth="1"/>
    <col min="6146" max="6146" width="16.875" style="30" customWidth="1"/>
    <col min="6147" max="6147" width="12.875" style="30" customWidth="1"/>
    <col min="6148" max="6148" width="16.875" style="30" customWidth="1"/>
    <col min="6149" max="6149" width="12.875" style="30" customWidth="1"/>
    <col min="6150" max="6387" width="9.375" style="30"/>
    <col min="6388" max="6388" width="40.125" style="30" bestFit="1" customWidth="1"/>
    <col min="6389" max="6389" width="15.125" style="30" customWidth="1"/>
    <col min="6390" max="6390" width="16.875" style="30" customWidth="1"/>
    <col min="6391" max="6391" width="12.875" style="30" customWidth="1"/>
    <col min="6392" max="6392" width="16.875" style="30" customWidth="1"/>
    <col min="6393" max="6393" width="12.875" style="30" customWidth="1"/>
    <col min="6394" max="6394" width="16.875" style="30" customWidth="1"/>
    <col min="6395" max="6395" width="12.875" style="30" customWidth="1"/>
    <col min="6396" max="6396" width="16.875" style="30" customWidth="1"/>
    <col min="6397" max="6397" width="12.875" style="30" customWidth="1"/>
    <col min="6398" max="6398" width="16.875" style="30" customWidth="1"/>
    <col min="6399" max="6399" width="12.875" style="30" customWidth="1"/>
    <col min="6400" max="6400" width="16.875" style="30" customWidth="1"/>
    <col min="6401" max="6401" width="12.875" style="30" customWidth="1"/>
    <col min="6402" max="6402" width="16.875" style="30" customWidth="1"/>
    <col min="6403" max="6403" width="12.875" style="30" customWidth="1"/>
    <col min="6404" max="6404" width="16.875" style="30" customWidth="1"/>
    <col min="6405" max="6405" width="12.875" style="30" customWidth="1"/>
    <col min="6406" max="6643" width="9.375" style="30"/>
    <col min="6644" max="6644" width="40.125" style="30" bestFit="1" customWidth="1"/>
    <col min="6645" max="6645" width="15.125" style="30" customWidth="1"/>
    <col min="6646" max="6646" width="16.875" style="30" customWidth="1"/>
    <col min="6647" max="6647" width="12.875" style="30" customWidth="1"/>
    <col min="6648" max="6648" width="16.875" style="30" customWidth="1"/>
    <col min="6649" max="6649" width="12.875" style="30" customWidth="1"/>
    <col min="6650" max="6650" width="16.875" style="30" customWidth="1"/>
    <col min="6651" max="6651" width="12.875" style="30" customWidth="1"/>
    <col min="6652" max="6652" width="16.875" style="30" customWidth="1"/>
    <col min="6653" max="6653" width="12.875" style="30" customWidth="1"/>
    <col min="6654" max="6654" width="16.875" style="30" customWidth="1"/>
    <col min="6655" max="6655" width="12.875" style="30" customWidth="1"/>
    <col min="6656" max="6656" width="16.875" style="30" customWidth="1"/>
    <col min="6657" max="6657" width="12.875" style="30" customWidth="1"/>
    <col min="6658" max="6658" width="16.875" style="30" customWidth="1"/>
    <col min="6659" max="6659" width="12.875" style="30" customWidth="1"/>
    <col min="6660" max="6660" width="16.875" style="30" customWidth="1"/>
    <col min="6661" max="6661" width="12.875" style="30" customWidth="1"/>
    <col min="6662" max="6899" width="9.375" style="30"/>
    <col min="6900" max="6900" width="40.125" style="30" bestFit="1" customWidth="1"/>
    <col min="6901" max="6901" width="15.125" style="30" customWidth="1"/>
    <col min="6902" max="6902" width="16.875" style="30" customWidth="1"/>
    <col min="6903" max="6903" width="12.875" style="30" customWidth="1"/>
    <col min="6904" max="6904" width="16.875" style="30" customWidth="1"/>
    <col min="6905" max="6905" width="12.875" style="30" customWidth="1"/>
    <col min="6906" max="6906" width="16.875" style="30" customWidth="1"/>
    <col min="6907" max="6907" width="12.875" style="30" customWidth="1"/>
    <col min="6908" max="6908" width="16.875" style="30" customWidth="1"/>
    <col min="6909" max="6909" width="12.875" style="30" customWidth="1"/>
    <col min="6910" max="6910" width="16.875" style="30" customWidth="1"/>
    <col min="6911" max="6911" width="12.875" style="30" customWidth="1"/>
    <col min="6912" max="6912" width="16.875" style="30" customWidth="1"/>
    <col min="6913" max="6913" width="12.875" style="30" customWidth="1"/>
    <col min="6914" max="6914" width="16.875" style="30" customWidth="1"/>
    <col min="6915" max="6915" width="12.875" style="30" customWidth="1"/>
    <col min="6916" max="6916" width="16.875" style="30" customWidth="1"/>
    <col min="6917" max="6917" width="12.875" style="30" customWidth="1"/>
    <col min="6918" max="7155" width="9.375" style="30"/>
    <col min="7156" max="7156" width="40.125" style="30" bestFit="1" customWidth="1"/>
    <col min="7157" max="7157" width="15.125" style="30" customWidth="1"/>
    <col min="7158" max="7158" width="16.875" style="30" customWidth="1"/>
    <col min="7159" max="7159" width="12.875" style="30" customWidth="1"/>
    <col min="7160" max="7160" width="16.875" style="30" customWidth="1"/>
    <col min="7161" max="7161" width="12.875" style="30" customWidth="1"/>
    <col min="7162" max="7162" width="16.875" style="30" customWidth="1"/>
    <col min="7163" max="7163" width="12.875" style="30" customWidth="1"/>
    <col min="7164" max="7164" width="16.875" style="30" customWidth="1"/>
    <col min="7165" max="7165" width="12.875" style="30" customWidth="1"/>
    <col min="7166" max="7166" width="16.875" style="30" customWidth="1"/>
    <col min="7167" max="7167" width="12.875" style="30" customWidth="1"/>
    <col min="7168" max="7168" width="16.875" style="30" customWidth="1"/>
    <col min="7169" max="7169" width="12.875" style="30" customWidth="1"/>
    <col min="7170" max="7170" width="16.875" style="30" customWidth="1"/>
    <col min="7171" max="7171" width="12.875" style="30" customWidth="1"/>
    <col min="7172" max="7172" width="16.875" style="30" customWidth="1"/>
    <col min="7173" max="7173" width="12.875" style="30" customWidth="1"/>
    <col min="7174" max="7411" width="9.375" style="30"/>
    <col min="7412" max="7412" width="40.125" style="30" bestFit="1" customWidth="1"/>
    <col min="7413" max="7413" width="15.125" style="30" customWidth="1"/>
    <col min="7414" max="7414" width="16.875" style="30" customWidth="1"/>
    <col min="7415" max="7415" width="12.875" style="30" customWidth="1"/>
    <col min="7416" max="7416" width="16.875" style="30" customWidth="1"/>
    <col min="7417" max="7417" width="12.875" style="30" customWidth="1"/>
    <col min="7418" max="7418" width="16.875" style="30" customWidth="1"/>
    <col min="7419" max="7419" width="12.875" style="30" customWidth="1"/>
    <col min="7420" max="7420" width="16.875" style="30" customWidth="1"/>
    <col min="7421" max="7421" width="12.875" style="30" customWidth="1"/>
    <col min="7422" max="7422" width="16.875" style="30" customWidth="1"/>
    <col min="7423" max="7423" width="12.875" style="30" customWidth="1"/>
    <col min="7424" max="7424" width="16.875" style="30" customWidth="1"/>
    <col min="7425" max="7425" width="12.875" style="30" customWidth="1"/>
    <col min="7426" max="7426" width="16.875" style="30" customWidth="1"/>
    <col min="7427" max="7427" width="12.875" style="30" customWidth="1"/>
    <col min="7428" max="7428" width="16.875" style="30" customWidth="1"/>
    <col min="7429" max="7429" width="12.875" style="30" customWidth="1"/>
    <col min="7430" max="7667" width="9.375" style="30"/>
    <col min="7668" max="7668" width="40.125" style="30" bestFit="1" customWidth="1"/>
    <col min="7669" max="7669" width="15.125" style="30" customWidth="1"/>
    <col min="7670" max="7670" width="16.875" style="30" customWidth="1"/>
    <col min="7671" max="7671" width="12.875" style="30" customWidth="1"/>
    <col min="7672" max="7672" width="16.875" style="30" customWidth="1"/>
    <col min="7673" max="7673" width="12.875" style="30" customWidth="1"/>
    <col min="7674" max="7674" width="16.875" style="30" customWidth="1"/>
    <col min="7675" max="7675" width="12.875" style="30" customWidth="1"/>
    <col min="7676" max="7676" width="16.875" style="30" customWidth="1"/>
    <col min="7677" max="7677" width="12.875" style="30" customWidth="1"/>
    <col min="7678" max="7678" width="16.875" style="30" customWidth="1"/>
    <col min="7679" max="7679" width="12.875" style="30" customWidth="1"/>
    <col min="7680" max="7680" width="16.875" style="30" customWidth="1"/>
    <col min="7681" max="7681" width="12.875" style="30" customWidth="1"/>
    <col min="7682" max="7682" width="16.875" style="30" customWidth="1"/>
    <col min="7683" max="7683" width="12.875" style="30" customWidth="1"/>
    <col min="7684" max="7684" width="16.875" style="30" customWidth="1"/>
    <col min="7685" max="7685" width="12.875" style="30" customWidth="1"/>
    <col min="7686" max="7923" width="9.375" style="30"/>
    <col min="7924" max="7924" width="40.125" style="30" bestFit="1" customWidth="1"/>
    <col min="7925" max="7925" width="15.125" style="30" customWidth="1"/>
    <col min="7926" max="7926" width="16.875" style="30" customWidth="1"/>
    <col min="7927" max="7927" width="12.875" style="30" customWidth="1"/>
    <col min="7928" max="7928" width="16.875" style="30" customWidth="1"/>
    <col min="7929" max="7929" width="12.875" style="30" customWidth="1"/>
    <col min="7930" max="7930" width="16.875" style="30" customWidth="1"/>
    <col min="7931" max="7931" width="12.875" style="30" customWidth="1"/>
    <col min="7932" max="7932" width="16.875" style="30" customWidth="1"/>
    <col min="7933" max="7933" width="12.875" style="30" customWidth="1"/>
    <col min="7934" max="7934" width="16.875" style="30" customWidth="1"/>
    <col min="7935" max="7935" width="12.875" style="30" customWidth="1"/>
    <col min="7936" max="7936" width="16.875" style="30" customWidth="1"/>
    <col min="7937" max="7937" width="12.875" style="30" customWidth="1"/>
    <col min="7938" max="7938" width="16.875" style="30" customWidth="1"/>
    <col min="7939" max="7939" width="12.875" style="30" customWidth="1"/>
    <col min="7940" max="7940" width="16.875" style="30" customWidth="1"/>
    <col min="7941" max="7941" width="12.875" style="30" customWidth="1"/>
    <col min="7942" max="8179" width="9.375" style="30"/>
    <col min="8180" max="8180" width="40.125" style="30" bestFit="1" customWidth="1"/>
    <col min="8181" max="8181" width="15.125" style="30" customWidth="1"/>
    <col min="8182" max="8182" width="16.875" style="30" customWidth="1"/>
    <col min="8183" max="8183" width="12.875" style="30" customWidth="1"/>
    <col min="8184" max="8184" width="16.875" style="30" customWidth="1"/>
    <col min="8185" max="8185" width="12.875" style="30" customWidth="1"/>
    <col min="8186" max="8186" width="16.875" style="30" customWidth="1"/>
    <col min="8187" max="8187" width="12.875" style="30" customWidth="1"/>
    <col min="8188" max="8188" width="16.875" style="30" customWidth="1"/>
    <col min="8189" max="8189" width="12.875" style="30" customWidth="1"/>
    <col min="8190" max="8190" width="16.875" style="30" customWidth="1"/>
    <col min="8191" max="8191" width="12.875" style="30" customWidth="1"/>
    <col min="8192" max="8192" width="16.875" style="30" customWidth="1"/>
    <col min="8193" max="8193" width="12.875" style="30" customWidth="1"/>
    <col min="8194" max="8194" width="16.875" style="30" customWidth="1"/>
    <col min="8195" max="8195" width="12.875" style="30" customWidth="1"/>
    <col min="8196" max="8196" width="16.875" style="30" customWidth="1"/>
    <col min="8197" max="8197" width="12.875" style="30" customWidth="1"/>
    <col min="8198" max="8435" width="9.375" style="30"/>
    <col min="8436" max="8436" width="40.125" style="30" bestFit="1" customWidth="1"/>
    <col min="8437" max="8437" width="15.125" style="30" customWidth="1"/>
    <col min="8438" max="8438" width="16.875" style="30" customWidth="1"/>
    <col min="8439" max="8439" width="12.875" style="30" customWidth="1"/>
    <col min="8440" max="8440" width="16.875" style="30" customWidth="1"/>
    <col min="8441" max="8441" width="12.875" style="30" customWidth="1"/>
    <col min="8442" max="8442" width="16.875" style="30" customWidth="1"/>
    <col min="8443" max="8443" width="12.875" style="30" customWidth="1"/>
    <col min="8444" max="8444" width="16.875" style="30" customWidth="1"/>
    <col min="8445" max="8445" width="12.875" style="30" customWidth="1"/>
    <col min="8446" max="8446" width="16.875" style="30" customWidth="1"/>
    <col min="8447" max="8447" width="12.875" style="30" customWidth="1"/>
    <col min="8448" max="8448" width="16.875" style="30" customWidth="1"/>
    <col min="8449" max="8449" width="12.875" style="30" customWidth="1"/>
    <col min="8450" max="8450" width="16.875" style="30" customWidth="1"/>
    <col min="8451" max="8451" width="12.875" style="30" customWidth="1"/>
    <col min="8452" max="8452" width="16.875" style="30" customWidth="1"/>
    <col min="8453" max="8453" width="12.875" style="30" customWidth="1"/>
    <col min="8454" max="8691" width="9.375" style="30"/>
    <col min="8692" max="8692" width="40.125" style="30" bestFit="1" customWidth="1"/>
    <col min="8693" max="8693" width="15.125" style="30" customWidth="1"/>
    <col min="8694" max="8694" width="16.875" style="30" customWidth="1"/>
    <col min="8695" max="8695" width="12.875" style="30" customWidth="1"/>
    <col min="8696" max="8696" width="16.875" style="30" customWidth="1"/>
    <col min="8697" max="8697" width="12.875" style="30" customWidth="1"/>
    <col min="8698" max="8698" width="16.875" style="30" customWidth="1"/>
    <col min="8699" max="8699" width="12.875" style="30" customWidth="1"/>
    <col min="8700" max="8700" width="16.875" style="30" customWidth="1"/>
    <col min="8701" max="8701" width="12.875" style="30" customWidth="1"/>
    <col min="8702" max="8702" width="16.875" style="30" customWidth="1"/>
    <col min="8703" max="8703" width="12.875" style="30" customWidth="1"/>
    <col min="8704" max="8704" width="16.875" style="30" customWidth="1"/>
    <col min="8705" max="8705" width="12.875" style="30" customWidth="1"/>
    <col min="8706" max="8706" width="16.875" style="30" customWidth="1"/>
    <col min="8707" max="8707" width="12.875" style="30" customWidth="1"/>
    <col min="8708" max="8708" width="16.875" style="30" customWidth="1"/>
    <col min="8709" max="8709" width="12.875" style="30" customWidth="1"/>
    <col min="8710" max="8947" width="9.375" style="30"/>
    <col min="8948" max="8948" width="40.125" style="30" bestFit="1" customWidth="1"/>
    <col min="8949" max="8949" width="15.125" style="30" customWidth="1"/>
    <col min="8950" max="8950" width="16.875" style="30" customWidth="1"/>
    <col min="8951" max="8951" width="12.875" style="30" customWidth="1"/>
    <col min="8952" max="8952" width="16.875" style="30" customWidth="1"/>
    <col min="8953" max="8953" width="12.875" style="30" customWidth="1"/>
    <col min="8954" max="8954" width="16.875" style="30" customWidth="1"/>
    <col min="8955" max="8955" width="12.875" style="30" customWidth="1"/>
    <col min="8956" max="8956" width="16.875" style="30" customWidth="1"/>
    <col min="8957" max="8957" width="12.875" style="30" customWidth="1"/>
    <col min="8958" max="8958" width="16.875" style="30" customWidth="1"/>
    <col min="8959" max="8959" width="12.875" style="30" customWidth="1"/>
    <col min="8960" max="8960" width="16.875" style="30" customWidth="1"/>
    <col min="8961" max="8961" width="12.875" style="30" customWidth="1"/>
    <col min="8962" max="8962" width="16.875" style="30" customWidth="1"/>
    <col min="8963" max="8963" width="12.875" style="30" customWidth="1"/>
    <col min="8964" max="8964" width="16.875" style="30" customWidth="1"/>
    <col min="8965" max="8965" width="12.875" style="30" customWidth="1"/>
    <col min="8966" max="9203" width="9.375" style="30"/>
    <col min="9204" max="9204" width="40.125" style="30" bestFit="1" customWidth="1"/>
    <col min="9205" max="9205" width="15.125" style="30" customWidth="1"/>
    <col min="9206" max="9206" width="16.875" style="30" customWidth="1"/>
    <col min="9207" max="9207" width="12.875" style="30" customWidth="1"/>
    <col min="9208" max="9208" width="16.875" style="30" customWidth="1"/>
    <col min="9209" max="9209" width="12.875" style="30" customWidth="1"/>
    <col min="9210" max="9210" width="16.875" style="30" customWidth="1"/>
    <col min="9211" max="9211" width="12.875" style="30" customWidth="1"/>
    <col min="9212" max="9212" width="16.875" style="30" customWidth="1"/>
    <col min="9213" max="9213" width="12.875" style="30" customWidth="1"/>
    <col min="9214" max="9214" width="16.875" style="30" customWidth="1"/>
    <col min="9215" max="9215" width="12.875" style="30" customWidth="1"/>
    <col min="9216" max="9216" width="16.875" style="30" customWidth="1"/>
    <col min="9217" max="9217" width="12.875" style="30" customWidth="1"/>
    <col min="9218" max="9218" width="16.875" style="30" customWidth="1"/>
    <col min="9219" max="9219" width="12.875" style="30" customWidth="1"/>
    <col min="9220" max="9220" width="16.875" style="30" customWidth="1"/>
    <col min="9221" max="9221" width="12.875" style="30" customWidth="1"/>
    <col min="9222" max="9459" width="9.375" style="30"/>
    <col min="9460" max="9460" width="40.125" style="30" bestFit="1" customWidth="1"/>
    <col min="9461" max="9461" width="15.125" style="30" customWidth="1"/>
    <col min="9462" max="9462" width="16.875" style="30" customWidth="1"/>
    <col min="9463" max="9463" width="12.875" style="30" customWidth="1"/>
    <col min="9464" max="9464" width="16.875" style="30" customWidth="1"/>
    <col min="9465" max="9465" width="12.875" style="30" customWidth="1"/>
    <col min="9466" max="9466" width="16.875" style="30" customWidth="1"/>
    <col min="9467" max="9467" width="12.875" style="30" customWidth="1"/>
    <col min="9468" max="9468" width="16.875" style="30" customWidth="1"/>
    <col min="9469" max="9469" width="12.875" style="30" customWidth="1"/>
    <col min="9470" max="9470" width="16.875" style="30" customWidth="1"/>
    <col min="9471" max="9471" width="12.875" style="30" customWidth="1"/>
    <col min="9472" max="9472" width="16.875" style="30" customWidth="1"/>
    <col min="9473" max="9473" width="12.875" style="30" customWidth="1"/>
    <col min="9474" max="9474" width="16.875" style="30" customWidth="1"/>
    <col min="9475" max="9475" width="12.875" style="30" customWidth="1"/>
    <col min="9476" max="9476" width="16.875" style="30" customWidth="1"/>
    <col min="9477" max="9477" width="12.875" style="30" customWidth="1"/>
    <col min="9478" max="9715" width="9.375" style="30"/>
    <col min="9716" max="9716" width="40.125" style="30" bestFit="1" customWidth="1"/>
    <col min="9717" max="9717" width="15.125" style="30" customWidth="1"/>
    <col min="9718" max="9718" width="16.875" style="30" customWidth="1"/>
    <col min="9719" max="9719" width="12.875" style="30" customWidth="1"/>
    <col min="9720" max="9720" width="16.875" style="30" customWidth="1"/>
    <col min="9721" max="9721" width="12.875" style="30" customWidth="1"/>
    <col min="9722" max="9722" width="16.875" style="30" customWidth="1"/>
    <col min="9723" max="9723" width="12.875" style="30" customWidth="1"/>
    <col min="9724" max="9724" width="16.875" style="30" customWidth="1"/>
    <col min="9725" max="9725" width="12.875" style="30" customWidth="1"/>
    <col min="9726" max="9726" width="16.875" style="30" customWidth="1"/>
    <col min="9727" max="9727" width="12.875" style="30" customWidth="1"/>
    <col min="9728" max="9728" width="16.875" style="30" customWidth="1"/>
    <col min="9729" max="9729" width="12.875" style="30" customWidth="1"/>
    <col min="9730" max="9730" width="16.875" style="30" customWidth="1"/>
    <col min="9731" max="9731" width="12.875" style="30" customWidth="1"/>
    <col min="9732" max="9732" width="16.875" style="30" customWidth="1"/>
    <col min="9733" max="9733" width="12.875" style="30" customWidth="1"/>
    <col min="9734" max="9971" width="9.375" style="30"/>
    <col min="9972" max="9972" width="40.125" style="30" bestFit="1" customWidth="1"/>
    <col min="9973" max="9973" width="15.125" style="30" customWidth="1"/>
    <col min="9974" max="9974" width="16.875" style="30" customWidth="1"/>
    <col min="9975" max="9975" width="12.875" style="30" customWidth="1"/>
    <col min="9976" max="9976" width="16.875" style="30" customWidth="1"/>
    <col min="9977" max="9977" width="12.875" style="30" customWidth="1"/>
    <col min="9978" max="9978" width="16.875" style="30" customWidth="1"/>
    <col min="9979" max="9979" width="12.875" style="30" customWidth="1"/>
    <col min="9980" max="9980" width="16.875" style="30" customWidth="1"/>
    <col min="9981" max="9981" width="12.875" style="30" customWidth="1"/>
    <col min="9982" max="9982" width="16.875" style="30" customWidth="1"/>
    <col min="9983" max="9983" width="12.875" style="30" customWidth="1"/>
    <col min="9984" max="9984" width="16.875" style="30" customWidth="1"/>
    <col min="9985" max="9985" width="12.875" style="30" customWidth="1"/>
    <col min="9986" max="9986" width="16.875" style="30" customWidth="1"/>
    <col min="9987" max="9987" width="12.875" style="30" customWidth="1"/>
    <col min="9988" max="9988" width="16.875" style="30" customWidth="1"/>
    <col min="9989" max="9989" width="12.875" style="30" customWidth="1"/>
    <col min="9990" max="10227" width="9.375" style="30"/>
    <col min="10228" max="10228" width="40.125" style="30" bestFit="1" customWidth="1"/>
    <col min="10229" max="10229" width="15.125" style="30" customWidth="1"/>
    <col min="10230" max="10230" width="16.875" style="30" customWidth="1"/>
    <col min="10231" max="10231" width="12.875" style="30" customWidth="1"/>
    <col min="10232" max="10232" width="16.875" style="30" customWidth="1"/>
    <col min="10233" max="10233" width="12.875" style="30" customWidth="1"/>
    <col min="10234" max="10234" width="16.875" style="30" customWidth="1"/>
    <col min="10235" max="10235" width="12.875" style="30" customWidth="1"/>
    <col min="10236" max="10236" width="16.875" style="30" customWidth="1"/>
    <col min="10237" max="10237" width="12.875" style="30" customWidth="1"/>
    <col min="10238" max="10238" width="16.875" style="30" customWidth="1"/>
    <col min="10239" max="10239" width="12.875" style="30" customWidth="1"/>
    <col min="10240" max="10240" width="16.875" style="30" customWidth="1"/>
    <col min="10241" max="10241" width="12.875" style="30" customWidth="1"/>
    <col min="10242" max="10242" width="16.875" style="30" customWidth="1"/>
    <col min="10243" max="10243" width="12.875" style="30" customWidth="1"/>
    <col min="10244" max="10244" width="16.875" style="30" customWidth="1"/>
    <col min="10245" max="10245" width="12.875" style="30" customWidth="1"/>
    <col min="10246" max="10483" width="9.375" style="30"/>
    <col min="10484" max="10484" width="40.125" style="30" bestFit="1" customWidth="1"/>
    <col min="10485" max="10485" width="15.125" style="30" customWidth="1"/>
    <col min="10486" max="10486" width="16.875" style="30" customWidth="1"/>
    <col min="10487" max="10487" width="12.875" style="30" customWidth="1"/>
    <col min="10488" max="10488" width="16.875" style="30" customWidth="1"/>
    <col min="10489" max="10489" width="12.875" style="30" customWidth="1"/>
    <col min="10490" max="10490" width="16.875" style="30" customWidth="1"/>
    <col min="10491" max="10491" width="12.875" style="30" customWidth="1"/>
    <col min="10492" max="10492" width="16.875" style="30" customWidth="1"/>
    <col min="10493" max="10493" width="12.875" style="30" customWidth="1"/>
    <col min="10494" max="10494" width="16.875" style="30" customWidth="1"/>
    <col min="10495" max="10495" width="12.875" style="30" customWidth="1"/>
    <col min="10496" max="10496" width="16.875" style="30" customWidth="1"/>
    <col min="10497" max="10497" width="12.875" style="30" customWidth="1"/>
    <col min="10498" max="10498" width="16.875" style="30" customWidth="1"/>
    <col min="10499" max="10499" width="12.875" style="30" customWidth="1"/>
    <col min="10500" max="10500" width="16.875" style="30" customWidth="1"/>
    <col min="10501" max="10501" width="12.875" style="30" customWidth="1"/>
    <col min="10502" max="10739" width="9.375" style="30"/>
    <col min="10740" max="10740" width="40.125" style="30" bestFit="1" customWidth="1"/>
    <col min="10741" max="10741" width="15.125" style="30" customWidth="1"/>
    <col min="10742" max="10742" width="16.875" style="30" customWidth="1"/>
    <col min="10743" max="10743" width="12.875" style="30" customWidth="1"/>
    <col min="10744" max="10744" width="16.875" style="30" customWidth="1"/>
    <col min="10745" max="10745" width="12.875" style="30" customWidth="1"/>
    <col min="10746" max="10746" width="16.875" style="30" customWidth="1"/>
    <col min="10747" max="10747" width="12.875" style="30" customWidth="1"/>
    <col min="10748" max="10748" width="16.875" style="30" customWidth="1"/>
    <col min="10749" max="10749" width="12.875" style="30" customWidth="1"/>
    <col min="10750" max="10750" width="16.875" style="30" customWidth="1"/>
    <col min="10751" max="10751" width="12.875" style="30" customWidth="1"/>
    <col min="10752" max="10752" width="16.875" style="30" customWidth="1"/>
    <col min="10753" max="10753" width="12.875" style="30" customWidth="1"/>
    <col min="10754" max="10754" width="16.875" style="30" customWidth="1"/>
    <col min="10755" max="10755" width="12.875" style="30" customWidth="1"/>
    <col min="10756" max="10756" width="16.875" style="30" customWidth="1"/>
    <col min="10757" max="10757" width="12.875" style="30" customWidth="1"/>
    <col min="10758" max="10995" width="9.375" style="30"/>
    <col min="10996" max="10996" width="40.125" style="30" bestFit="1" customWidth="1"/>
    <col min="10997" max="10997" width="15.125" style="30" customWidth="1"/>
    <col min="10998" max="10998" width="16.875" style="30" customWidth="1"/>
    <col min="10999" max="10999" width="12.875" style="30" customWidth="1"/>
    <col min="11000" max="11000" width="16.875" style="30" customWidth="1"/>
    <col min="11001" max="11001" width="12.875" style="30" customWidth="1"/>
    <col min="11002" max="11002" width="16.875" style="30" customWidth="1"/>
    <col min="11003" max="11003" width="12.875" style="30" customWidth="1"/>
    <col min="11004" max="11004" width="16.875" style="30" customWidth="1"/>
    <col min="11005" max="11005" width="12.875" style="30" customWidth="1"/>
    <col min="11006" max="11006" width="16.875" style="30" customWidth="1"/>
    <col min="11007" max="11007" width="12.875" style="30" customWidth="1"/>
    <col min="11008" max="11008" width="16.875" style="30" customWidth="1"/>
    <col min="11009" max="11009" width="12.875" style="30" customWidth="1"/>
    <col min="11010" max="11010" width="16.875" style="30" customWidth="1"/>
    <col min="11011" max="11011" width="12.875" style="30" customWidth="1"/>
    <col min="11012" max="11012" width="16.875" style="30" customWidth="1"/>
    <col min="11013" max="11013" width="12.875" style="30" customWidth="1"/>
    <col min="11014" max="11251" width="9.375" style="30"/>
    <col min="11252" max="11252" width="40.125" style="30" bestFit="1" customWidth="1"/>
    <col min="11253" max="11253" width="15.125" style="30" customWidth="1"/>
    <col min="11254" max="11254" width="16.875" style="30" customWidth="1"/>
    <col min="11255" max="11255" width="12.875" style="30" customWidth="1"/>
    <col min="11256" max="11256" width="16.875" style="30" customWidth="1"/>
    <col min="11257" max="11257" width="12.875" style="30" customWidth="1"/>
    <col min="11258" max="11258" width="16.875" style="30" customWidth="1"/>
    <col min="11259" max="11259" width="12.875" style="30" customWidth="1"/>
    <col min="11260" max="11260" width="16.875" style="30" customWidth="1"/>
    <col min="11261" max="11261" width="12.875" style="30" customWidth="1"/>
    <col min="11262" max="11262" width="16.875" style="30" customWidth="1"/>
    <col min="11263" max="11263" width="12.875" style="30" customWidth="1"/>
    <col min="11264" max="11264" width="16.875" style="30" customWidth="1"/>
    <col min="11265" max="11265" width="12.875" style="30" customWidth="1"/>
    <col min="11266" max="11266" width="16.875" style="30" customWidth="1"/>
    <col min="11267" max="11267" width="12.875" style="30" customWidth="1"/>
    <col min="11268" max="11268" width="16.875" style="30" customWidth="1"/>
    <col min="11269" max="11269" width="12.875" style="30" customWidth="1"/>
    <col min="11270" max="11507" width="9.375" style="30"/>
    <col min="11508" max="11508" width="40.125" style="30" bestFit="1" customWidth="1"/>
    <col min="11509" max="11509" width="15.125" style="30" customWidth="1"/>
    <col min="11510" max="11510" width="16.875" style="30" customWidth="1"/>
    <col min="11511" max="11511" width="12.875" style="30" customWidth="1"/>
    <col min="11512" max="11512" width="16.875" style="30" customWidth="1"/>
    <col min="11513" max="11513" width="12.875" style="30" customWidth="1"/>
    <col min="11514" max="11514" width="16.875" style="30" customWidth="1"/>
    <col min="11515" max="11515" width="12.875" style="30" customWidth="1"/>
    <col min="11516" max="11516" width="16.875" style="30" customWidth="1"/>
    <col min="11517" max="11517" width="12.875" style="30" customWidth="1"/>
    <col min="11518" max="11518" width="16.875" style="30" customWidth="1"/>
    <col min="11519" max="11519" width="12.875" style="30" customWidth="1"/>
    <col min="11520" max="11520" width="16.875" style="30" customWidth="1"/>
    <col min="11521" max="11521" width="12.875" style="30" customWidth="1"/>
    <col min="11522" max="11522" width="16.875" style="30" customWidth="1"/>
    <col min="11523" max="11523" width="12.875" style="30" customWidth="1"/>
    <col min="11524" max="11524" width="16.875" style="30" customWidth="1"/>
    <col min="11525" max="11525" width="12.875" style="30" customWidth="1"/>
    <col min="11526" max="11763" width="9.375" style="30"/>
    <col min="11764" max="11764" width="40.125" style="30" bestFit="1" customWidth="1"/>
    <col min="11765" max="11765" width="15.125" style="30" customWidth="1"/>
    <col min="11766" max="11766" width="16.875" style="30" customWidth="1"/>
    <col min="11767" max="11767" width="12.875" style="30" customWidth="1"/>
    <col min="11768" max="11768" width="16.875" style="30" customWidth="1"/>
    <col min="11769" max="11769" width="12.875" style="30" customWidth="1"/>
    <col min="11770" max="11770" width="16.875" style="30" customWidth="1"/>
    <col min="11771" max="11771" width="12.875" style="30" customWidth="1"/>
    <col min="11772" max="11772" width="16.875" style="30" customWidth="1"/>
    <col min="11773" max="11773" width="12.875" style="30" customWidth="1"/>
    <col min="11774" max="11774" width="16.875" style="30" customWidth="1"/>
    <col min="11775" max="11775" width="12.875" style="30" customWidth="1"/>
    <col min="11776" max="11776" width="16.875" style="30" customWidth="1"/>
    <col min="11777" max="11777" width="12.875" style="30" customWidth="1"/>
    <col min="11778" max="11778" width="16.875" style="30" customWidth="1"/>
    <col min="11779" max="11779" width="12.875" style="30" customWidth="1"/>
    <col min="11780" max="11780" width="16.875" style="30" customWidth="1"/>
    <col min="11781" max="11781" width="12.875" style="30" customWidth="1"/>
    <col min="11782" max="12019" width="9.375" style="30"/>
    <col min="12020" max="12020" width="40.125" style="30" bestFit="1" customWidth="1"/>
    <col min="12021" max="12021" width="15.125" style="30" customWidth="1"/>
    <col min="12022" max="12022" width="16.875" style="30" customWidth="1"/>
    <col min="12023" max="12023" width="12.875" style="30" customWidth="1"/>
    <col min="12024" max="12024" width="16.875" style="30" customWidth="1"/>
    <col min="12025" max="12025" width="12.875" style="30" customWidth="1"/>
    <col min="12026" max="12026" width="16.875" style="30" customWidth="1"/>
    <col min="12027" max="12027" width="12.875" style="30" customWidth="1"/>
    <col min="12028" max="12028" width="16.875" style="30" customWidth="1"/>
    <col min="12029" max="12029" width="12.875" style="30" customWidth="1"/>
    <col min="12030" max="12030" width="16.875" style="30" customWidth="1"/>
    <col min="12031" max="12031" width="12.875" style="30" customWidth="1"/>
    <col min="12032" max="12032" width="16.875" style="30" customWidth="1"/>
    <col min="12033" max="12033" width="12.875" style="30" customWidth="1"/>
    <col min="12034" max="12034" width="16.875" style="30" customWidth="1"/>
    <col min="12035" max="12035" width="12.875" style="30" customWidth="1"/>
    <col min="12036" max="12036" width="16.875" style="30" customWidth="1"/>
    <col min="12037" max="12037" width="12.875" style="30" customWidth="1"/>
    <col min="12038" max="12275" width="9.375" style="30"/>
    <col min="12276" max="12276" width="40.125" style="30" bestFit="1" customWidth="1"/>
    <col min="12277" max="12277" width="15.125" style="30" customWidth="1"/>
    <col min="12278" max="12278" width="16.875" style="30" customWidth="1"/>
    <col min="12279" max="12279" width="12.875" style="30" customWidth="1"/>
    <col min="12280" max="12280" width="16.875" style="30" customWidth="1"/>
    <col min="12281" max="12281" width="12.875" style="30" customWidth="1"/>
    <col min="12282" max="12282" width="16.875" style="30" customWidth="1"/>
    <col min="12283" max="12283" width="12.875" style="30" customWidth="1"/>
    <col min="12284" max="12284" width="16.875" style="30" customWidth="1"/>
    <col min="12285" max="12285" width="12.875" style="30" customWidth="1"/>
    <col min="12286" max="12286" width="16.875" style="30" customWidth="1"/>
    <col min="12287" max="12287" width="12.875" style="30" customWidth="1"/>
    <col min="12288" max="12288" width="16.875" style="30" customWidth="1"/>
    <col min="12289" max="12289" width="12.875" style="30" customWidth="1"/>
    <col min="12290" max="12290" width="16.875" style="30" customWidth="1"/>
    <col min="12291" max="12291" width="12.875" style="30" customWidth="1"/>
    <col min="12292" max="12292" width="16.875" style="30" customWidth="1"/>
    <col min="12293" max="12293" width="12.875" style="30" customWidth="1"/>
    <col min="12294" max="12531" width="9.375" style="30"/>
    <col min="12532" max="12532" width="40.125" style="30" bestFit="1" customWidth="1"/>
    <col min="12533" max="12533" width="15.125" style="30" customWidth="1"/>
    <col min="12534" max="12534" width="16.875" style="30" customWidth="1"/>
    <col min="12535" max="12535" width="12.875" style="30" customWidth="1"/>
    <col min="12536" max="12536" width="16.875" style="30" customWidth="1"/>
    <col min="12537" max="12537" width="12.875" style="30" customWidth="1"/>
    <col min="12538" max="12538" width="16.875" style="30" customWidth="1"/>
    <col min="12539" max="12539" width="12.875" style="30" customWidth="1"/>
    <col min="12540" max="12540" width="16.875" style="30" customWidth="1"/>
    <col min="12541" max="12541" width="12.875" style="30" customWidth="1"/>
    <col min="12542" max="12542" width="16.875" style="30" customWidth="1"/>
    <col min="12543" max="12543" width="12.875" style="30" customWidth="1"/>
    <col min="12544" max="12544" width="16.875" style="30" customWidth="1"/>
    <col min="12545" max="12545" width="12.875" style="30" customWidth="1"/>
    <col min="12546" max="12546" width="16.875" style="30" customWidth="1"/>
    <col min="12547" max="12547" width="12.875" style="30" customWidth="1"/>
    <col min="12548" max="12548" width="16.875" style="30" customWidth="1"/>
    <col min="12549" max="12549" width="12.875" style="30" customWidth="1"/>
    <col min="12550" max="12787" width="9.375" style="30"/>
    <col min="12788" max="12788" width="40.125" style="30" bestFit="1" customWidth="1"/>
    <col min="12789" max="12789" width="15.125" style="30" customWidth="1"/>
    <col min="12790" max="12790" width="16.875" style="30" customWidth="1"/>
    <col min="12791" max="12791" width="12.875" style="30" customWidth="1"/>
    <col min="12792" max="12792" width="16.875" style="30" customWidth="1"/>
    <col min="12793" max="12793" width="12.875" style="30" customWidth="1"/>
    <col min="12794" max="12794" width="16.875" style="30" customWidth="1"/>
    <col min="12795" max="12795" width="12.875" style="30" customWidth="1"/>
    <col min="12796" max="12796" width="16.875" style="30" customWidth="1"/>
    <col min="12797" max="12797" width="12.875" style="30" customWidth="1"/>
    <col min="12798" max="12798" width="16.875" style="30" customWidth="1"/>
    <col min="12799" max="12799" width="12.875" style="30" customWidth="1"/>
    <col min="12800" max="12800" width="16.875" style="30" customWidth="1"/>
    <col min="12801" max="12801" width="12.875" style="30" customWidth="1"/>
    <col min="12802" max="12802" width="16.875" style="30" customWidth="1"/>
    <col min="12803" max="12803" width="12.875" style="30" customWidth="1"/>
    <col min="12804" max="12804" width="16.875" style="30" customWidth="1"/>
    <col min="12805" max="12805" width="12.875" style="30" customWidth="1"/>
    <col min="12806" max="13043" width="9.375" style="30"/>
    <col min="13044" max="13044" width="40.125" style="30" bestFit="1" customWidth="1"/>
    <col min="13045" max="13045" width="15.125" style="30" customWidth="1"/>
    <col min="13046" max="13046" width="16.875" style="30" customWidth="1"/>
    <col min="13047" max="13047" width="12.875" style="30" customWidth="1"/>
    <col min="13048" max="13048" width="16.875" style="30" customWidth="1"/>
    <col min="13049" max="13049" width="12.875" style="30" customWidth="1"/>
    <col min="13050" max="13050" width="16.875" style="30" customWidth="1"/>
    <col min="13051" max="13051" width="12.875" style="30" customWidth="1"/>
    <col min="13052" max="13052" width="16.875" style="30" customWidth="1"/>
    <col min="13053" max="13053" width="12.875" style="30" customWidth="1"/>
    <col min="13054" max="13054" width="16.875" style="30" customWidth="1"/>
    <col min="13055" max="13055" width="12.875" style="30" customWidth="1"/>
    <col min="13056" max="13056" width="16.875" style="30" customWidth="1"/>
    <col min="13057" max="13057" width="12.875" style="30" customWidth="1"/>
    <col min="13058" max="13058" width="16.875" style="30" customWidth="1"/>
    <col min="13059" max="13059" width="12.875" style="30" customWidth="1"/>
    <col min="13060" max="13060" width="16.875" style="30" customWidth="1"/>
    <col min="13061" max="13061" width="12.875" style="30" customWidth="1"/>
    <col min="13062" max="13299" width="9.375" style="30"/>
    <col min="13300" max="13300" width="40.125" style="30" bestFit="1" customWidth="1"/>
    <col min="13301" max="13301" width="15.125" style="30" customWidth="1"/>
    <col min="13302" max="13302" width="16.875" style="30" customWidth="1"/>
    <col min="13303" max="13303" width="12.875" style="30" customWidth="1"/>
    <col min="13304" max="13304" width="16.875" style="30" customWidth="1"/>
    <col min="13305" max="13305" width="12.875" style="30" customWidth="1"/>
    <col min="13306" max="13306" width="16.875" style="30" customWidth="1"/>
    <col min="13307" max="13307" width="12.875" style="30" customWidth="1"/>
    <col min="13308" max="13308" width="16.875" style="30" customWidth="1"/>
    <col min="13309" max="13309" width="12.875" style="30" customWidth="1"/>
    <col min="13310" max="13310" width="16.875" style="30" customWidth="1"/>
    <col min="13311" max="13311" width="12.875" style="30" customWidth="1"/>
    <col min="13312" max="13312" width="16.875" style="30" customWidth="1"/>
    <col min="13313" max="13313" width="12.875" style="30" customWidth="1"/>
    <col min="13314" max="13314" width="16.875" style="30" customWidth="1"/>
    <col min="13315" max="13315" width="12.875" style="30" customWidth="1"/>
    <col min="13316" max="13316" width="16.875" style="30" customWidth="1"/>
    <col min="13317" max="13317" width="12.875" style="30" customWidth="1"/>
    <col min="13318" max="13555" width="9.375" style="30"/>
    <col min="13556" max="13556" width="40.125" style="30" bestFit="1" customWidth="1"/>
    <col min="13557" max="13557" width="15.125" style="30" customWidth="1"/>
    <col min="13558" max="13558" width="16.875" style="30" customWidth="1"/>
    <col min="13559" max="13559" width="12.875" style="30" customWidth="1"/>
    <col min="13560" max="13560" width="16.875" style="30" customWidth="1"/>
    <col min="13561" max="13561" width="12.875" style="30" customWidth="1"/>
    <col min="13562" max="13562" width="16.875" style="30" customWidth="1"/>
    <col min="13563" max="13563" width="12.875" style="30" customWidth="1"/>
    <col min="13564" max="13564" width="16.875" style="30" customWidth="1"/>
    <col min="13565" max="13565" width="12.875" style="30" customWidth="1"/>
    <col min="13566" max="13566" width="16.875" style="30" customWidth="1"/>
    <col min="13567" max="13567" width="12.875" style="30" customWidth="1"/>
    <col min="13568" max="13568" width="16.875" style="30" customWidth="1"/>
    <col min="13569" max="13569" width="12.875" style="30" customWidth="1"/>
    <col min="13570" max="13570" width="16.875" style="30" customWidth="1"/>
    <col min="13571" max="13571" width="12.875" style="30" customWidth="1"/>
    <col min="13572" max="13572" width="16.875" style="30" customWidth="1"/>
    <col min="13573" max="13573" width="12.875" style="30" customWidth="1"/>
    <col min="13574" max="13811" width="9.375" style="30"/>
    <col min="13812" max="13812" width="40.125" style="30" bestFit="1" customWidth="1"/>
    <col min="13813" max="13813" width="15.125" style="30" customWidth="1"/>
    <col min="13814" max="13814" width="16.875" style="30" customWidth="1"/>
    <col min="13815" max="13815" width="12.875" style="30" customWidth="1"/>
    <col min="13816" max="13816" width="16.875" style="30" customWidth="1"/>
    <col min="13817" max="13817" width="12.875" style="30" customWidth="1"/>
    <col min="13818" max="13818" width="16.875" style="30" customWidth="1"/>
    <col min="13819" max="13819" width="12.875" style="30" customWidth="1"/>
    <col min="13820" max="13820" width="16.875" style="30" customWidth="1"/>
    <col min="13821" max="13821" width="12.875" style="30" customWidth="1"/>
    <col min="13822" max="13822" width="16.875" style="30" customWidth="1"/>
    <col min="13823" max="13823" width="12.875" style="30" customWidth="1"/>
    <col min="13824" max="13824" width="16.875" style="30" customWidth="1"/>
    <col min="13825" max="13825" width="12.875" style="30" customWidth="1"/>
    <col min="13826" max="13826" width="16.875" style="30" customWidth="1"/>
    <col min="13827" max="13827" width="12.875" style="30" customWidth="1"/>
    <col min="13828" max="13828" width="16.875" style="30" customWidth="1"/>
    <col min="13829" max="13829" width="12.875" style="30" customWidth="1"/>
    <col min="13830" max="14067" width="9.375" style="30"/>
    <col min="14068" max="14068" width="40.125" style="30" bestFit="1" customWidth="1"/>
    <col min="14069" max="14069" width="15.125" style="30" customWidth="1"/>
    <col min="14070" max="14070" width="16.875" style="30" customWidth="1"/>
    <col min="14071" max="14071" width="12.875" style="30" customWidth="1"/>
    <col min="14072" max="14072" width="16.875" style="30" customWidth="1"/>
    <col min="14073" max="14073" width="12.875" style="30" customWidth="1"/>
    <col min="14074" max="14074" width="16.875" style="30" customWidth="1"/>
    <col min="14075" max="14075" width="12.875" style="30" customWidth="1"/>
    <col min="14076" max="14076" width="16.875" style="30" customWidth="1"/>
    <col min="14077" max="14077" width="12.875" style="30" customWidth="1"/>
    <col min="14078" max="14078" width="16.875" style="30" customWidth="1"/>
    <col min="14079" max="14079" width="12.875" style="30" customWidth="1"/>
    <col min="14080" max="14080" width="16.875" style="30" customWidth="1"/>
    <col min="14081" max="14081" width="12.875" style="30" customWidth="1"/>
    <col min="14082" max="14082" width="16.875" style="30" customWidth="1"/>
    <col min="14083" max="14083" width="12.875" style="30" customWidth="1"/>
    <col min="14084" max="14084" width="16.875" style="30" customWidth="1"/>
    <col min="14085" max="14085" width="12.875" style="30" customWidth="1"/>
    <col min="14086" max="14323" width="9.375" style="30"/>
    <col min="14324" max="14324" width="40.125" style="30" bestFit="1" customWidth="1"/>
    <col min="14325" max="14325" width="15.125" style="30" customWidth="1"/>
    <col min="14326" max="14326" width="16.875" style="30" customWidth="1"/>
    <col min="14327" max="14327" width="12.875" style="30" customWidth="1"/>
    <col min="14328" max="14328" width="16.875" style="30" customWidth="1"/>
    <col min="14329" max="14329" width="12.875" style="30" customWidth="1"/>
    <col min="14330" max="14330" width="16.875" style="30" customWidth="1"/>
    <col min="14331" max="14331" width="12.875" style="30" customWidth="1"/>
    <col min="14332" max="14332" width="16.875" style="30" customWidth="1"/>
    <col min="14333" max="14333" width="12.875" style="30" customWidth="1"/>
    <col min="14334" max="14334" width="16.875" style="30" customWidth="1"/>
    <col min="14335" max="14335" width="12.875" style="30" customWidth="1"/>
    <col min="14336" max="14336" width="16.875" style="30" customWidth="1"/>
    <col min="14337" max="14337" width="12.875" style="30" customWidth="1"/>
    <col min="14338" max="14338" width="16.875" style="30" customWidth="1"/>
    <col min="14339" max="14339" width="12.875" style="30" customWidth="1"/>
    <col min="14340" max="14340" width="16.875" style="30" customWidth="1"/>
    <col min="14341" max="14341" width="12.875" style="30" customWidth="1"/>
    <col min="14342" max="14579" width="9.375" style="30"/>
    <col min="14580" max="14580" width="40.125" style="30" bestFit="1" customWidth="1"/>
    <col min="14581" max="14581" width="15.125" style="30" customWidth="1"/>
    <col min="14582" max="14582" width="16.875" style="30" customWidth="1"/>
    <col min="14583" max="14583" width="12.875" style="30" customWidth="1"/>
    <col min="14584" max="14584" width="16.875" style="30" customWidth="1"/>
    <col min="14585" max="14585" width="12.875" style="30" customWidth="1"/>
    <col min="14586" max="14586" width="16.875" style="30" customWidth="1"/>
    <col min="14587" max="14587" width="12.875" style="30" customWidth="1"/>
    <col min="14588" max="14588" width="16.875" style="30" customWidth="1"/>
    <col min="14589" max="14589" width="12.875" style="30" customWidth="1"/>
    <col min="14590" max="14590" width="16.875" style="30" customWidth="1"/>
    <col min="14591" max="14591" width="12.875" style="30" customWidth="1"/>
    <col min="14592" max="14592" width="16.875" style="30" customWidth="1"/>
    <col min="14593" max="14593" width="12.875" style="30" customWidth="1"/>
    <col min="14594" max="14594" width="16.875" style="30" customWidth="1"/>
    <col min="14595" max="14595" width="12.875" style="30" customWidth="1"/>
    <col min="14596" max="14596" width="16.875" style="30" customWidth="1"/>
    <col min="14597" max="14597" width="12.875" style="30" customWidth="1"/>
    <col min="14598" max="14835" width="9.375" style="30"/>
    <col min="14836" max="14836" width="40.125" style="30" bestFit="1" customWidth="1"/>
    <col min="14837" max="14837" width="15.125" style="30" customWidth="1"/>
    <col min="14838" max="14838" width="16.875" style="30" customWidth="1"/>
    <col min="14839" max="14839" width="12.875" style="30" customWidth="1"/>
    <col min="14840" max="14840" width="16.875" style="30" customWidth="1"/>
    <col min="14841" max="14841" width="12.875" style="30" customWidth="1"/>
    <col min="14842" max="14842" width="16.875" style="30" customWidth="1"/>
    <col min="14843" max="14843" width="12.875" style="30" customWidth="1"/>
    <col min="14844" max="14844" width="16.875" style="30" customWidth="1"/>
    <col min="14845" max="14845" width="12.875" style="30" customWidth="1"/>
    <col min="14846" max="14846" width="16.875" style="30" customWidth="1"/>
    <col min="14847" max="14847" width="12.875" style="30" customWidth="1"/>
    <col min="14848" max="14848" width="16.875" style="30" customWidth="1"/>
    <col min="14849" max="14849" width="12.875" style="30" customWidth="1"/>
    <col min="14850" max="14850" width="16.875" style="30" customWidth="1"/>
    <col min="14851" max="14851" width="12.875" style="30" customWidth="1"/>
    <col min="14852" max="14852" width="16.875" style="30" customWidth="1"/>
    <col min="14853" max="14853" width="12.875" style="30" customWidth="1"/>
    <col min="14854" max="15091" width="9.375" style="30"/>
    <col min="15092" max="15092" width="40.125" style="30" bestFit="1" customWidth="1"/>
    <col min="15093" max="15093" width="15.125" style="30" customWidth="1"/>
    <col min="15094" max="15094" width="16.875" style="30" customWidth="1"/>
    <col min="15095" max="15095" width="12.875" style="30" customWidth="1"/>
    <col min="15096" max="15096" width="16.875" style="30" customWidth="1"/>
    <col min="15097" max="15097" width="12.875" style="30" customWidth="1"/>
    <col min="15098" max="15098" width="16.875" style="30" customWidth="1"/>
    <col min="15099" max="15099" width="12.875" style="30" customWidth="1"/>
    <col min="15100" max="15100" width="16.875" style="30" customWidth="1"/>
    <col min="15101" max="15101" width="12.875" style="30" customWidth="1"/>
    <col min="15102" max="15102" width="16.875" style="30" customWidth="1"/>
    <col min="15103" max="15103" width="12.875" style="30" customWidth="1"/>
    <col min="15104" max="15104" width="16.875" style="30" customWidth="1"/>
    <col min="15105" max="15105" width="12.875" style="30" customWidth="1"/>
    <col min="15106" max="15106" width="16.875" style="30" customWidth="1"/>
    <col min="15107" max="15107" width="12.875" style="30" customWidth="1"/>
    <col min="15108" max="15108" width="16.875" style="30" customWidth="1"/>
    <col min="15109" max="15109" width="12.875" style="30" customWidth="1"/>
    <col min="15110" max="15347" width="9.375" style="30"/>
    <col min="15348" max="15348" width="40.125" style="30" bestFit="1" customWidth="1"/>
    <col min="15349" max="15349" width="15.125" style="30" customWidth="1"/>
    <col min="15350" max="15350" width="16.875" style="30" customWidth="1"/>
    <col min="15351" max="15351" width="12.875" style="30" customWidth="1"/>
    <col min="15352" max="15352" width="16.875" style="30" customWidth="1"/>
    <col min="15353" max="15353" width="12.875" style="30" customWidth="1"/>
    <col min="15354" max="15354" width="16.875" style="30" customWidth="1"/>
    <col min="15355" max="15355" width="12.875" style="30" customWidth="1"/>
    <col min="15356" max="15356" width="16.875" style="30" customWidth="1"/>
    <col min="15357" max="15357" width="12.875" style="30" customWidth="1"/>
    <col min="15358" max="15358" width="16.875" style="30" customWidth="1"/>
    <col min="15359" max="15359" width="12.875" style="30" customWidth="1"/>
    <col min="15360" max="15360" width="16.875" style="30" customWidth="1"/>
    <col min="15361" max="15361" width="12.875" style="30" customWidth="1"/>
    <col min="15362" max="15362" width="16.875" style="30" customWidth="1"/>
    <col min="15363" max="15363" width="12.875" style="30" customWidth="1"/>
    <col min="15364" max="15364" width="16.875" style="30" customWidth="1"/>
    <col min="15365" max="15365" width="12.875" style="30" customWidth="1"/>
    <col min="15366" max="15603" width="9.375" style="30"/>
    <col min="15604" max="15604" width="40.125" style="30" bestFit="1" customWidth="1"/>
    <col min="15605" max="15605" width="15.125" style="30" customWidth="1"/>
    <col min="15606" max="15606" width="16.875" style="30" customWidth="1"/>
    <col min="15607" max="15607" width="12.875" style="30" customWidth="1"/>
    <col min="15608" max="15608" width="16.875" style="30" customWidth="1"/>
    <col min="15609" max="15609" width="12.875" style="30" customWidth="1"/>
    <col min="15610" max="15610" width="16.875" style="30" customWidth="1"/>
    <col min="15611" max="15611" width="12.875" style="30" customWidth="1"/>
    <col min="15612" max="15612" width="16.875" style="30" customWidth="1"/>
    <col min="15613" max="15613" width="12.875" style="30" customWidth="1"/>
    <col min="15614" max="15614" width="16.875" style="30" customWidth="1"/>
    <col min="15615" max="15615" width="12.875" style="30" customWidth="1"/>
    <col min="15616" max="15616" width="16.875" style="30" customWidth="1"/>
    <col min="15617" max="15617" width="12.875" style="30" customWidth="1"/>
    <col min="15618" max="15618" width="16.875" style="30" customWidth="1"/>
    <col min="15619" max="15619" width="12.875" style="30" customWidth="1"/>
    <col min="15620" max="15620" width="16.875" style="30" customWidth="1"/>
    <col min="15621" max="15621" width="12.875" style="30" customWidth="1"/>
    <col min="15622" max="15859" width="9.375" style="30"/>
    <col min="15860" max="15860" width="40.125" style="30" bestFit="1" customWidth="1"/>
    <col min="15861" max="15861" width="15.125" style="30" customWidth="1"/>
    <col min="15862" max="15862" width="16.875" style="30" customWidth="1"/>
    <col min="15863" max="15863" width="12.875" style="30" customWidth="1"/>
    <col min="15864" max="15864" width="16.875" style="30" customWidth="1"/>
    <col min="15865" max="15865" width="12.875" style="30" customWidth="1"/>
    <col min="15866" max="15866" width="16.875" style="30" customWidth="1"/>
    <col min="15867" max="15867" width="12.875" style="30" customWidth="1"/>
    <col min="15868" max="15868" width="16.875" style="30" customWidth="1"/>
    <col min="15869" max="15869" width="12.875" style="30" customWidth="1"/>
    <col min="15870" max="15870" width="16.875" style="30" customWidth="1"/>
    <col min="15871" max="15871" width="12.875" style="30" customWidth="1"/>
    <col min="15872" max="15872" width="16.875" style="30" customWidth="1"/>
    <col min="15873" max="15873" width="12.875" style="30" customWidth="1"/>
    <col min="15874" max="15874" width="16.875" style="30" customWidth="1"/>
    <col min="15875" max="15875" width="12.875" style="30" customWidth="1"/>
    <col min="15876" max="15876" width="16.875" style="30" customWidth="1"/>
    <col min="15877" max="15877" width="12.875" style="30" customWidth="1"/>
    <col min="15878" max="16115" width="9.375" style="30"/>
    <col min="16116" max="16116" width="40.125" style="30" bestFit="1" customWidth="1"/>
    <col min="16117" max="16117" width="15.125" style="30" customWidth="1"/>
    <col min="16118" max="16118" width="16.875" style="30" customWidth="1"/>
    <col min="16119" max="16119" width="12.875" style="30" customWidth="1"/>
    <col min="16120" max="16120" width="16.875" style="30" customWidth="1"/>
    <col min="16121" max="16121" width="12.875" style="30" customWidth="1"/>
    <col min="16122" max="16122" width="16.875" style="30" customWidth="1"/>
    <col min="16123" max="16123" width="12.875" style="30" customWidth="1"/>
    <col min="16124" max="16124" width="16.875" style="30" customWidth="1"/>
    <col min="16125" max="16125" width="12.875" style="30" customWidth="1"/>
    <col min="16126" max="16126" width="16.875" style="30" customWidth="1"/>
    <col min="16127" max="16127" width="12.875" style="30" customWidth="1"/>
    <col min="16128" max="16128" width="16.875" style="30" customWidth="1"/>
    <col min="16129" max="16129" width="12.875" style="30" customWidth="1"/>
    <col min="16130" max="16130" width="16.875" style="30" customWidth="1"/>
    <col min="16131" max="16131" width="12.875" style="30" customWidth="1"/>
    <col min="16132" max="16132" width="16.875" style="30" customWidth="1"/>
    <col min="16133" max="16133" width="12.875" style="30" customWidth="1"/>
    <col min="16134" max="16384" width="9.375" style="30"/>
  </cols>
  <sheetData>
    <row r="1" spans="1:12" ht="24.9" customHeight="1">
      <c r="A1" s="338" t="s">
        <v>690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4.9" customHeight="1">
      <c r="A2" s="338" t="s">
        <v>699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24.9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24.9" customHeight="1">
      <c r="A4" s="335" t="s">
        <v>608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6" spans="1:12" s="40" customFormat="1" ht="24.9" customHeight="1">
      <c r="A6" s="343" t="s">
        <v>482</v>
      </c>
      <c r="B6" s="331" t="s">
        <v>459</v>
      </c>
      <c r="C6" s="42" t="s">
        <v>474</v>
      </c>
      <c r="D6" s="331" t="s">
        <v>476</v>
      </c>
      <c r="E6" s="342" t="s">
        <v>609</v>
      </c>
      <c r="F6" s="365" t="s">
        <v>610</v>
      </c>
      <c r="G6" s="351" t="s">
        <v>611</v>
      </c>
      <c r="H6" s="352" t="s">
        <v>612</v>
      </c>
      <c r="I6" s="354" t="s">
        <v>613</v>
      </c>
      <c r="J6" s="368"/>
      <c r="K6" s="351" t="s">
        <v>615</v>
      </c>
      <c r="L6" s="352" t="s">
        <v>478</v>
      </c>
    </row>
    <row r="7" spans="1:12" s="40" customFormat="1" ht="27.75" customHeight="1">
      <c r="A7" s="344"/>
      <c r="B7" s="358"/>
      <c r="C7" s="361" t="s">
        <v>481</v>
      </c>
      <c r="D7" s="358"/>
      <c r="E7" s="342"/>
      <c r="F7" s="366"/>
      <c r="G7" s="351"/>
      <c r="H7" s="357"/>
      <c r="I7" s="359" t="s">
        <v>614</v>
      </c>
      <c r="J7" s="363" t="s">
        <v>610</v>
      </c>
      <c r="K7" s="351"/>
      <c r="L7" s="357"/>
    </row>
    <row r="8" spans="1:12" s="40" customFormat="1" ht="38.25" customHeight="1">
      <c r="A8" s="345"/>
      <c r="B8" s="7" t="s">
        <v>460</v>
      </c>
      <c r="C8" s="362"/>
      <c r="D8" s="332"/>
      <c r="E8" s="342"/>
      <c r="F8" s="367"/>
      <c r="G8" s="351"/>
      <c r="H8" s="353"/>
      <c r="I8" s="360"/>
      <c r="J8" s="364"/>
      <c r="K8" s="351"/>
      <c r="L8" s="353"/>
    </row>
    <row r="9" spans="1:12" ht="24.9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24.9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9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4.9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4.9" customHeight="1">
      <c r="A13" s="34"/>
      <c r="B13" s="34"/>
      <c r="C13" s="34"/>
      <c r="D13" s="34"/>
      <c r="E13" s="34"/>
      <c r="F13" s="34"/>
      <c r="G13" s="36"/>
      <c r="H13" s="36"/>
      <c r="I13" s="36"/>
      <c r="J13" s="36"/>
      <c r="K13" s="36"/>
      <c r="L13" s="36"/>
    </row>
    <row r="14" spans="1:12" ht="24.9" customHeight="1">
      <c r="A14" s="34"/>
      <c r="B14" s="34"/>
      <c r="C14" s="34"/>
      <c r="D14" s="34"/>
      <c r="E14" s="34"/>
      <c r="F14" s="34"/>
      <c r="G14" s="36"/>
      <c r="H14" s="36"/>
      <c r="I14" s="36"/>
      <c r="J14" s="36"/>
      <c r="K14" s="36"/>
      <c r="L14" s="36"/>
    </row>
    <row r="15" spans="1:12" ht="24.9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4.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8" spans="1:12" ht="24.9" customHeight="1">
      <c r="A18" s="335" t="s">
        <v>616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</row>
    <row r="20" spans="1:12" s="40" customFormat="1" ht="24.9" customHeight="1">
      <c r="A20" s="343" t="s">
        <v>482</v>
      </c>
      <c r="B20" s="331" t="s">
        <v>459</v>
      </c>
      <c r="C20" s="42" t="s">
        <v>474</v>
      </c>
      <c r="D20" s="331" t="s">
        <v>476</v>
      </c>
      <c r="E20" s="342" t="s">
        <v>609</v>
      </c>
      <c r="F20" s="365" t="s">
        <v>610</v>
      </c>
      <c r="G20" s="351" t="s">
        <v>611</v>
      </c>
      <c r="H20" s="352" t="s">
        <v>612</v>
      </c>
      <c r="I20" s="354" t="s">
        <v>613</v>
      </c>
      <c r="J20" s="368"/>
      <c r="K20" s="351" t="s">
        <v>615</v>
      </c>
      <c r="L20" s="352" t="s">
        <v>478</v>
      </c>
    </row>
    <row r="21" spans="1:12" s="40" customFormat="1" ht="27.75" customHeight="1">
      <c r="A21" s="344"/>
      <c r="B21" s="358"/>
      <c r="C21" s="361" t="s">
        <v>481</v>
      </c>
      <c r="D21" s="358"/>
      <c r="E21" s="342"/>
      <c r="F21" s="366"/>
      <c r="G21" s="351"/>
      <c r="H21" s="357"/>
      <c r="I21" s="359" t="s">
        <v>614</v>
      </c>
      <c r="J21" s="363" t="s">
        <v>610</v>
      </c>
      <c r="K21" s="351"/>
      <c r="L21" s="357"/>
    </row>
    <row r="22" spans="1:12" s="40" customFormat="1" ht="38.25" customHeight="1">
      <c r="A22" s="345"/>
      <c r="B22" s="194" t="s">
        <v>460</v>
      </c>
      <c r="C22" s="362"/>
      <c r="D22" s="332"/>
      <c r="E22" s="342"/>
      <c r="F22" s="367"/>
      <c r="G22" s="351"/>
      <c r="H22" s="353"/>
      <c r="I22" s="360"/>
      <c r="J22" s="364"/>
      <c r="K22" s="351"/>
      <c r="L22" s="353"/>
    </row>
    <row r="23" spans="1:12" ht="24.9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2" ht="24.9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24.9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24.9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24.9" customHeight="1">
      <c r="A27" s="34"/>
      <c r="B27" s="34"/>
      <c r="C27" s="34"/>
      <c r="D27" s="34"/>
      <c r="E27" s="34"/>
      <c r="F27" s="34"/>
      <c r="G27" s="36"/>
      <c r="H27" s="36"/>
      <c r="I27" s="36"/>
      <c r="J27" s="36"/>
      <c r="K27" s="36"/>
      <c r="L27" s="36"/>
    </row>
    <row r="28" spans="1:12" ht="24.9" customHeight="1">
      <c r="A28" s="34"/>
      <c r="B28" s="34"/>
      <c r="C28" s="34"/>
      <c r="D28" s="34"/>
      <c r="E28" s="34"/>
      <c r="F28" s="34"/>
      <c r="G28" s="36"/>
      <c r="H28" s="36"/>
      <c r="I28" s="36"/>
      <c r="J28" s="36"/>
      <c r="K28" s="36"/>
      <c r="L28" s="36"/>
    </row>
    <row r="29" spans="1:12" ht="24.9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24.9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</sheetData>
  <mergeCells count="30">
    <mergeCell ref="A18:L18"/>
    <mergeCell ref="A20:A22"/>
    <mergeCell ref="B20:B21"/>
    <mergeCell ref="D20:D22"/>
    <mergeCell ref="E20:E22"/>
    <mergeCell ref="F20:F22"/>
    <mergeCell ref="G20:G22"/>
    <mergeCell ref="H20:H22"/>
    <mergeCell ref="I20:J20"/>
    <mergeCell ref="K20:K22"/>
    <mergeCell ref="L20:L22"/>
    <mergeCell ref="C21:C22"/>
    <mergeCell ref="I21:I22"/>
    <mergeCell ref="J21:J22"/>
    <mergeCell ref="K6:K8"/>
    <mergeCell ref="L6:L8"/>
    <mergeCell ref="A1:L1"/>
    <mergeCell ref="A2:L2"/>
    <mergeCell ref="A4:L4"/>
    <mergeCell ref="B6:B7"/>
    <mergeCell ref="D6:D8"/>
    <mergeCell ref="I7:I8"/>
    <mergeCell ref="C7:C8"/>
    <mergeCell ref="A6:A8"/>
    <mergeCell ref="J7:J8"/>
    <mergeCell ref="E6:E8"/>
    <mergeCell ref="F6:F8"/>
    <mergeCell ref="G6:G8"/>
    <mergeCell ref="H6:H8"/>
    <mergeCell ref="I6:J6"/>
  </mergeCells>
  <printOptions horizontalCentered="1"/>
  <pageMargins left="0" right="0" top="0.39370078740157483" bottom="0.39370078740157483" header="0" footer="0"/>
  <pageSetup paperSize="9" scale="68" orientation="landscape" r:id="rId1"/>
  <headerFooter alignWithMargins="0">
    <oddHeader>&amp;Rแบบฟอร์ม 1 (9/23)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1ผชน.</vt:lpstr>
      <vt:lpstr>2PL</vt:lpstr>
      <vt:lpstr>3ค่าจ้างชั่วคราว</vt:lpstr>
      <vt:lpstr>4ค่าน้ำ</vt:lpstr>
      <vt:lpstr>5วัสดุการผลิตใช้ไป</vt:lpstr>
      <vt:lpstr>6dma</vt:lpstr>
      <vt:lpstr>7จ้างผลิตน้ำ</vt:lpstr>
      <vt:lpstr>8ค่าเช่าระบบผลิต</vt:lpstr>
      <vt:lpstr>9อ่านมาตร</vt:lpstr>
      <vt:lpstr>10ค่าเช่าอาคาร</vt:lpstr>
      <vt:lpstr>11จ้างพนักงาน</vt:lpstr>
      <vt:lpstr>12ค่าเช่าที่ดิน</vt:lpstr>
      <vt:lpstr>13ภาษีโรงเรือน</vt:lpstr>
      <vt:lpstr>14ค่าเช่ารถยนต์</vt:lpstr>
      <vt:lpstr>15ค่าที่ปรึกษา</vt:lpstr>
      <vt:lpstr>16LAB CLUSTER</vt:lpstr>
      <vt:lpstr>17ผูกพันข้ามปี (จ้าง)</vt:lpstr>
      <vt:lpstr>18ผูกพันข้ามปี (เช่า)</vt:lpstr>
      <vt:lpstr>19ผูกพันข้ามปี(ซื้อน้ำ)</vt:lpstr>
      <vt:lpstr>20 สินทรัพย์เดิม</vt:lpstr>
      <vt:lpstr>21สินทรัพย์ใหม่</vt:lpstr>
      <vt:lpstr>22plan</vt:lpstr>
      <vt:lpstr>23plan รายเดือน</vt:lpstr>
      <vt:lpstr>Sheet1</vt:lpstr>
      <vt:lpstr>'10ค่าเช่าอาคาร'!Print_Area</vt:lpstr>
      <vt:lpstr>'11จ้างพนักงาน'!Print_Area</vt:lpstr>
      <vt:lpstr>'12ค่าเช่าที่ดิน'!Print_Area</vt:lpstr>
      <vt:lpstr>'13ภาษีโรงเรือน'!Print_Area</vt:lpstr>
      <vt:lpstr>'14ค่าเช่ารถยนต์'!Print_Area</vt:lpstr>
      <vt:lpstr>'16LAB CLUSTER'!Print_Area</vt:lpstr>
      <vt:lpstr>'17ผูกพันข้ามปี (จ้าง)'!Print_Area</vt:lpstr>
      <vt:lpstr>'18ผูกพันข้ามปี (เช่า)'!Print_Area</vt:lpstr>
      <vt:lpstr>'19ผูกพันข้ามปี(ซื้อน้ำ)'!Print_Area</vt:lpstr>
      <vt:lpstr>'1ผชน.'!Print_Area</vt:lpstr>
      <vt:lpstr>'20 สินทรัพย์เดิม'!Print_Area</vt:lpstr>
      <vt:lpstr>'21สินทรัพย์ใหม่'!Print_Area</vt:lpstr>
      <vt:lpstr>'22plan'!Print_Area</vt:lpstr>
      <vt:lpstr>'23plan รายเดือน'!Print_Area</vt:lpstr>
      <vt:lpstr>'2PL'!Print_Area</vt:lpstr>
      <vt:lpstr>'3ค่าจ้างชั่วคราว'!Print_Area</vt:lpstr>
      <vt:lpstr>'4ค่าน้ำ'!Print_Area</vt:lpstr>
      <vt:lpstr>'5วัสดุการผลิตใช้ไป'!Print_Area</vt:lpstr>
      <vt:lpstr>'6dma'!Print_Area</vt:lpstr>
      <vt:lpstr>'7จ้างผลิตน้ำ'!Print_Area</vt:lpstr>
      <vt:lpstr>'8ค่าเช่าระบบผลิต'!Print_Area</vt:lpstr>
      <vt:lpstr>'9อ่านมาตร'!Print_Area</vt:lpstr>
      <vt:lpstr>'2PL'!Print_Titles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ทิวากร เลขะผล</cp:lastModifiedBy>
  <cp:lastPrinted>2019-10-07T04:05:43Z</cp:lastPrinted>
  <dcterms:created xsi:type="dcterms:W3CDTF">2012-09-26T04:10:36Z</dcterms:created>
  <dcterms:modified xsi:type="dcterms:W3CDTF">2019-10-09T02:19:11Z</dcterms:modified>
</cp:coreProperties>
</file>